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5\"/>
    </mc:Choice>
  </mc:AlternateContent>
  <bookViews>
    <workbookView xWindow="-105" yWindow="-105" windowWidth="23250" windowHeight="1245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G55" i="2"/>
  <c r="H29" i="2"/>
  <c r="H24" i="2"/>
  <c r="H19" i="2"/>
  <c r="H14" i="2"/>
  <c r="H13" i="2"/>
  <c r="G24" i="2"/>
  <c r="G19" i="2"/>
  <c r="G17" i="2"/>
  <c r="G14" i="2"/>
  <c r="G13" i="2"/>
  <c r="D84" i="2"/>
  <c r="D81" i="2"/>
  <c r="D78" i="2"/>
  <c r="D77" i="2" s="1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81" i="2"/>
  <c r="E78" i="2"/>
  <c r="E77" i="2"/>
  <c r="E72" i="2"/>
  <c r="E69" i="2"/>
  <c r="E64" i="2"/>
  <c r="E54" i="2"/>
  <c r="E46" i="2"/>
  <c r="E38" i="2"/>
  <c r="E28" i="2"/>
  <c r="E18" i="2"/>
  <c r="E12" i="2"/>
  <c r="H12" i="2" l="1"/>
  <c r="E76" i="2"/>
  <c r="E86" i="2" s="1"/>
  <c r="D86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8" i="2" l="1"/>
  <c r="M77" i="2"/>
  <c r="R69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N76" i="2"/>
  <c r="M76" i="2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G12" i="2"/>
  <c r="F12" i="2"/>
  <c r="H77" i="2" l="1"/>
  <c r="L77" i="2"/>
  <c r="O86" i="2"/>
  <c r="M86" i="2"/>
  <c r="J77" i="2"/>
  <c r="N86" i="2"/>
  <c r="G77" i="2"/>
  <c r="Q86" i="2"/>
  <c r="R46" i="2"/>
  <c r="R76" i="2" s="1"/>
  <c r="R86" i="2" s="1"/>
  <c r="I77" i="2"/>
  <c r="L76" i="2"/>
  <c r="L86" i="2" s="1"/>
  <c r="P86" i="2"/>
  <c r="K76" i="2"/>
  <c r="K86" i="2" s="1"/>
  <c r="J76" i="2"/>
  <c r="J86" i="2" s="1"/>
  <c r="I76" i="2"/>
  <c r="H76" i="2"/>
  <c r="G76" i="2"/>
  <c r="F76" i="2"/>
  <c r="F86" i="2" s="1"/>
  <c r="H86" i="2" l="1"/>
  <c r="I86" i="2"/>
  <c r="G86" i="2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<sst xmlns="http://schemas.openxmlformats.org/spreadsheetml/2006/main" count="105" uniqueCount="105">
  <si>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</si>
  <si>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</si>
  <si>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</si>
  <si>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</si>
  <si>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</si>
  <si>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</si>
  <si>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</si>
  <si>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</si>
  <si>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</si>
  <si>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</si>
  <si>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</si>
  <si>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</si>
  <si>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</si>
  <si>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</si>
  <si>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</si>
  <si>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</si>
  <si>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</si>
  <si>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</si>
  <si>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</si>
  <si>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</si>
  <si>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</si>
  <si>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</si>
  <si>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</si>
  <si>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</si>
  <si>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</si>
  <si>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</si>
  <si>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</si>
  <si>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</si>
  <si>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</si>
  <si>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</si>
  <si>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</si>
  <si>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</si>
  <si>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</si>
  <si>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</si>
  <si>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</si>
  <si>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</si>
  <si>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</si>
  <si>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</si>
  <si>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</si>
  <si>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</si>
  <si>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</si>
  <si>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</si>
  <si>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</si>
  <si>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</si>
  <si>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</si>
  <si>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</si>
  <si>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</si>
  <si>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</si>
  <si>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</si>
  <si>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</si>
  <si>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</si>
  <si>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</si>
  <si>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</si>
  <si>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</si>
  <si>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</si>
  <si>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</si>
  <si>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</si>
  <si>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</si>
  <si>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</si>
  <si>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</si>
  <si>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</si>
  <si>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</si>
  <si>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</si>
  <si>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</si>
  <si>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</si>
  <si>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</si>
  <si>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</si>
  <si>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</si>
  <si>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</si>
  <si>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</si>
  <si>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</si>
  <si>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</si>
  <si>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</si>
  <si>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</si>
  <si>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</si>
  <si>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</si>
  <si>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</si>
  <si>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</si>
  <si>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</si>
  <si>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</si>
  <si>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</si>
  <si>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</si>
  <si>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</si>
  <si>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</si>
  <si>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</si>
  <si>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</si>
  <si>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</si>
  <si>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</si>
  <si>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</si>
  <si>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</si>
  <si>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</si>
  <si>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</si>
  <si>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</si>
  <si>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</si>
  <si>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</si>
  <si>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</si>
  <si>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</si>
  <si>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</si>
  <si>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</si>
  <si>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</si>
  <si>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REVISADO POR:   Francisco De león G.</t>
  </si>
  <si>
    <t>Director Financiero</t>
  </si>
  <si>
    <t xml:space="preserve">                                                       PREPARADO POR:   Valentina de la Cruz                                                                           </t>
  </si>
  <si>
    <t xml:space="preserve">                                                             Analista Dep. de Presupuesto                                                                                  </t>
  </si>
  <si>
    <t>Total General: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</si>
</sst>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4" fontId="0" fillId="0" borderId="0" xfId="0" applyNumberFormat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1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409576</xdr:colOff>
      <xdr:row>3</xdr:row>
      <xdr:rowOff>9524</xdr:rowOff>
    </xdr:from>
    <xdr:to>
      <xdr:col>16</xdr:col>
      <xdr:colOff>647700</xdr:colOff>
      <xdr:row>7</xdr:row>
      <xdr:rowOff>9525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4276" y="752474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514351</xdr:colOff>
      <xdr:row>3</xdr:row>
      <xdr:rowOff>47625</xdr:rowOff>
    </xdr:from>
    <xdr:to>
      <xdr:col>2</xdr:col>
      <xdr:colOff>1524001</xdr:colOff>
      <xdr:row>7</xdr:row>
      <xdr:rowOff>57149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790575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98"/>
  <sheetViews>
    <sheetView showGridLines="0" tabSelected="1" workbookViewId="0">
      <selection activeCell="H91" sqref="H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15.42578125" customWidth="1"/>
    <col min="8" max="8" width="14.85546875" customWidth="1"/>
    <col min="9" max="9" width="7.42578125" customWidth="1"/>
    <col min="10" max="10" width="7.5703125" customWidth="1"/>
    <col min="11" max="11" width="6.85546875" customWidth="1"/>
    <col min="12" max="12" width="6.2851562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46" t="s">
        <v>96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3:19" ht="21" customHeight="1" x14ac:dyDescent="0.25">
      <c r="C4" s="48" t="s">
        <v>97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3:19" ht="15.75" x14ac:dyDescent="0.25">
      <c r="C5" s="51" t="s">
        <v>99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3:19" ht="15.75" customHeight="1" x14ac:dyDescent="0.25">
      <c r="C6" s="53" t="s">
        <v>90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3:19" ht="15.75" customHeight="1" x14ac:dyDescent="0.25">
      <c r="C7" s="39" t="s">
        <v>75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19" ht="25.5" customHeight="1" x14ac:dyDescent="0.25">
      <c r="C9" s="40" t="s">
        <v>65</v>
      </c>
      <c r="D9" s="41" t="s">
        <v>92</v>
      </c>
      <c r="E9" s="41" t="s">
        <v>91</v>
      </c>
      <c r="F9" s="43" t="s">
        <v>89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3:19" x14ac:dyDescent="0.25">
      <c r="C10" s="50"/>
      <c r="D10" s="42"/>
      <c r="E10" s="42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7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1512982.0200000009</v>
      </c>
      <c r="F12" s="16">
        <f t="shared" ref="F12:L12" si="0">+F13+F14+F15+F16+F17</f>
        <v>57948310.090000004</v>
      </c>
      <c r="G12" s="11">
        <f t="shared" si="0"/>
        <v>61587709.419999994</v>
      </c>
      <c r="H12" s="11">
        <f t="shared" si="0"/>
        <v>64127092.99000001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183663112.50000003</v>
      </c>
    </row>
    <row r="13" spans="3:19" x14ac:dyDescent="0.25">
      <c r="C13" s="3" t="s">
        <v>2</v>
      </c>
      <c r="D13" s="34">
        <v>536451238</v>
      </c>
      <c r="E13" s="12">
        <v>29757673.960000001</v>
      </c>
      <c r="F13" s="34">
        <v>41659718.340000004</v>
      </c>
      <c r="G13" s="12">
        <f>86942911.64-F13</f>
        <v>45283193.299999997</v>
      </c>
      <c r="H13" s="12">
        <f>134770151.58-F13-G13</f>
        <v>47827239.940000013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134770151.58000001</v>
      </c>
    </row>
    <row r="14" spans="3:19" x14ac:dyDescent="0.25">
      <c r="C14" s="3" t="s">
        <v>3</v>
      </c>
      <c r="D14" s="34">
        <v>348862009</v>
      </c>
      <c r="E14" s="12">
        <v>-28443500</v>
      </c>
      <c r="F14" s="34">
        <v>9969390.6099999994</v>
      </c>
      <c r="G14" s="12">
        <f>19882581.22-F14</f>
        <v>9913190.6099999994</v>
      </c>
      <c r="H14" s="12">
        <f>29830771.83-F14-G14</f>
        <v>9948190.6099999994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29830771.829999998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3" t="s">
        <v>6</v>
      </c>
      <c r="D17" s="34">
        <v>76055919</v>
      </c>
      <c r="E17" s="12">
        <v>198808.06</v>
      </c>
      <c r="F17" s="34">
        <v>6319201.1399999997</v>
      </c>
      <c r="G17" s="12">
        <f>12710526.65-F17</f>
        <v>6391325.5100000007</v>
      </c>
      <c r="H17" s="36">
        <f>19062189.09-F17-G17</f>
        <v>6351662.4399999985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19062189.09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158772.54</v>
      </c>
      <c r="F18" s="16">
        <f t="shared" ref="F18:L18" si="4">+F19+F20+F21+F22+F23+F24+F25+F26+F27</f>
        <v>6870920.75</v>
      </c>
      <c r="G18" s="11">
        <f t="shared" si="4"/>
        <v>6860482.1699999999</v>
      </c>
      <c r="H18" s="11">
        <f t="shared" si="4"/>
        <v>11123632.609999999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24855035.529999997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f>3165493.8-F19</f>
        <v>1570844.38</v>
      </c>
      <c r="H19" s="36">
        <f>4631057.83-F19-G19</f>
        <v>1465564.0300000003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4631057.83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0</v>
      </c>
    </row>
    <row r="21" spans="3:18" x14ac:dyDescent="0.25">
      <c r="C21" s="3" t="s">
        <v>10</v>
      </c>
      <c r="D21" s="35">
        <v>10000000</v>
      </c>
      <c r="E21" s="12">
        <v>0</v>
      </c>
      <c r="F21" s="34">
        <v>0</v>
      </c>
      <c r="G21" s="13">
        <v>3318460</v>
      </c>
      <c r="H21" s="36">
        <v>1670862.5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4989322.5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3" t="s">
        <v>12</v>
      </c>
      <c r="D23" s="35">
        <v>1300000</v>
      </c>
      <c r="E23" s="12">
        <v>158772.54</v>
      </c>
      <c r="F23" s="34">
        <v>0</v>
      </c>
      <c r="G23" s="12">
        <v>0</v>
      </c>
      <c r="H23" s="36">
        <v>158772.54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158772.54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f>6365400.08-F24</f>
        <v>1089128.75</v>
      </c>
      <c r="H24" s="36">
        <f>7096916.81-F24-G24</f>
        <v>731516.72999999952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7096916.8099999996</v>
      </c>
    </row>
    <row r="25" spans="3:18" x14ac:dyDescent="0.25">
      <c r="C25" s="3" t="s">
        <v>14</v>
      </c>
      <c r="D25" s="35">
        <v>2607000</v>
      </c>
      <c r="E25" s="12">
        <v>0</v>
      </c>
      <c r="F25" s="34">
        <v>0</v>
      </c>
      <c r="G25" s="12">
        <v>0</v>
      </c>
      <c r="H25" s="36">
        <v>7096916.8099999996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7096916.8099999996</v>
      </c>
    </row>
    <row r="26" spans="3:18" x14ac:dyDescent="0.25">
      <c r="C26" s="3" t="s">
        <v>15</v>
      </c>
      <c r="D26" s="35">
        <v>4060000</v>
      </c>
      <c r="E26" s="12">
        <v>0</v>
      </c>
      <c r="F26" s="34">
        <v>0</v>
      </c>
      <c r="G26" s="12">
        <v>882049.04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882049.04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373240.45</v>
      </c>
      <c r="F28" s="16">
        <f t="shared" ref="F28:L28" si="7">+F29+F30+F31+F32+F33+F34+F35+F36+F37</f>
        <v>0</v>
      </c>
      <c r="G28" s="11">
        <f t="shared" si="7"/>
        <v>133860</v>
      </c>
      <c r="H28" s="11">
        <f t="shared" si="7"/>
        <v>3901630.7299999995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4035490.7300000004</v>
      </c>
    </row>
    <row r="29" spans="3:18" x14ac:dyDescent="0.25">
      <c r="C29" s="3" t="s">
        <v>18</v>
      </c>
      <c r="D29" s="35">
        <v>1937000</v>
      </c>
      <c r="E29" s="12">
        <v>0</v>
      </c>
      <c r="F29" s="34">
        <v>0</v>
      </c>
      <c r="G29" s="12">
        <v>133860</v>
      </c>
      <c r="H29" s="36">
        <f>313862.3-G29</f>
        <v>180002.3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313862.3</v>
      </c>
    </row>
    <row r="30" spans="3:18" x14ac:dyDescent="0.25">
      <c r="C30" s="3" t="s">
        <v>19</v>
      </c>
      <c r="D30" s="35">
        <v>2187500</v>
      </c>
      <c r="E30" s="12">
        <v>0</v>
      </c>
      <c r="F30" s="17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3" t="s">
        <v>20</v>
      </c>
      <c r="D31" s="35">
        <v>3785300</v>
      </c>
      <c r="E31" s="12">
        <v>53100</v>
      </c>
      <c r="F31" s="17">
        <v>0</v>
      </c>
      <c r="G31" s="12">
        <v>0</v>
      </c>
      <c r="H31" s="36">
        <v>326152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326152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36">
        <v>12744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12744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36">
        <v>1475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1475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36">
        <v>2740590.4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2740590.4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320140.45</v>
      </c>
      <c r="F37" s="17">
        <v>0</v>
      </c>
      <c r="G37" s="12">
        <v>0</v>
      </c>
      <c r="H37" s="36">
        <v>640667.03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640667.03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12117819.26</v>
      </c>
      <c r="F54" s="19">
        <f t="shared" ref="F54:L54" si="17">+F55+F56+F57+F58+F59+F60+F61+F62+F63</f>
        <v>0</v>
      </c>
      <c r="G54" s="14">
        <f t="shared" si="17"/>
        <v>11908664.58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11908664.58</v>
      </c>
    </row>
    <row r="55" spans="3:18" x14ac:dyDescent="0.25">
      <c r="C55" s="3" t="s">
        <v>44</v>
      </c>
      <c r="D55" s="35">
        <v>2975000</v>
      </c>
      <c r="E55" s="12">
        <v>409119.26</v>
      </c>
      <c r="F55" s="18">
        <v>0</v>
      </c>
      <c r="G55" s="36">
        <f>609083.84-E55</f>
        <v>199964.57999999996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199964.57999999996</v>
      </c>
    </row>
    <row r="56" spans="3:18" x14ac:dyDescent="0.25">
      <c r="C56" s="3" t="s">
        <v>45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3" t="s">
        <v>46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4">
        <v>0</v>
      </c>
      <c r="E58" s="12">
        <v>11708700</v>
      </c>
      <c r="F58" s="18">
        <v>0</v>
      </c>
      <c r="G58" s="36">
        <v>11708700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11708700</v>
      </c>
    </row>
    <row r="59" spans="3:18" x14ac:dyDescent="0.25">
      <c r="C59" s="3" t="s">
        <v>48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3" t="s">
        <v>49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5">
        <v>5000000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3" t="s">
        <v>54</v>
      </c>
      <c r="D65" s="38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14162814.270000001</v>
      </c>
      <c r="F76" s="20">
        <f t="shared" ref="F76:L76" si="32">+F12+F18+F28+F38+F46+F54+F64+F69+F72</f>
        <v>64819230.840000004</v>
      </c>
      <c r="G76" s="15">
        <f t="shared" si="32"/>
        <v>80490716.169999987</v>
      </c>
      <c r="H76" s="15">
        <f t="shared" si="32"/>
        <v>79152356.330000013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224462303.34000003</v>
      </c>
    </row>
    <row r="77" spans="3:18" x14ac:dyDescent="0.25">
      <c r="C77" s="37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104</v>
      </c>
      <c r="D86" s="32">
        <f>+D76+D77</f>
        <v>1128343962</v>
      </c>
      <c r="E86" s="32">
        <f>+E76+E77</f>
        <v>14162814.270000001</v>
      </c>
      <c r="F86" s="27">
        <f t="shared" ref="F86:R86" si="39">+F76+F77</f>
        <v>64819230.840000004</v>
      </c>
      <c r="G86" s="27">
        <f t="shared" si="39"/>
        <v>80490716.169999987</v>
      </c>
      <c r="H86" s="27">
        <f t="shared" si="39"/>
        <v>79152356.330000013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224462303.34000003</v>
      </c>
    </row>
    <row r="88" spans="3:18" ht="15.75" thickBot="1" x14ac:dyDescent="0.3"/>
    <row r="89" spans="3:18" ht="15.75" thickBot="1" x14ac:dyDescent="0.3">
      <c r="C89" s="9" t="s">
        <v>93</v>
      </c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13" x14ac:dyDescent="0.25">
      <c r="C97" s="29" t="s">
        <v>102</v>
      </c>
      <c r="G97" s="30"/>
      <c r="H97" s="29" t="s">
        <v>100</v>
      </c>
      <c r="I97" s="29"/>
      <c r="J97" s="29"/>
      <c r="K97" s="29"/>
      <c r="L97" s="29"/>
      <c r="M97" s="30"/>
    </row>
    <row r="98" spans="3:13" x14ac:dyDescent="0.25">
      <c r="C98" s="31" t="s">
        <v>103</v>
      </c>
      <c r="H98" s="31"/>
      <c r="I98" s="31" t="s">
        <v>101</v>
      </c>
      <c r="J98" s="31"/>
      <c r="K98" s="31"/>
      <c r="L98" s="31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2025-03-06T13:47:03Z</cp:lastPrinted>
  <dcterms:created xsi:type="dcterms:W3CDTF">2021-07-29T18:58:50Z</dcterms:created>
  <dcterms:modified xsi:type="dcterms:W3CDTF">2025-04-15T19:23:25Z</dcterms:modified>
</cp:coreProperties>
</file>