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FINANCIERO MARZO 2025\"/>
    </mc:Choice>
  </mc:AlternateContent>
  <bookViews>
    <workbookView xWindow="-105" yWindow="-105" windowWidth="23250" windowHeight="12450"/>
  </bookViews>
  <sheets>
    <sheet name="LIBRO DE BANCO MARZO 2025" sheetId="13" r:id="rId1"/>
  </sheets>
  <definedNames>
    <definedName name="_xlnm.Print_Area" localSheetId="0">'LIBRO DE BANCO MARZO 2025'!$A$1:$I$90</definedName>
    <definedName name="Tabla4" localSheetId="0">#REF!</definedName>
    <definedName name="Tabla4">#REF!</definedName>
    <definedName name="Tabla46" localSheetId="0">#REF!</definedName>
    <definedName name="Tabla46">#REF!</definedName>
    <definedName name="_xlnm.Print_Titles" localSheetId="0">'LIBRO DE BANCO MARZO 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3" l="1"/>
  <c r="G58" i="13"/>
  <c r="I86" i="13"/>
  <c r="I32" i="13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I43" i="13" s="1"/>
  <c r="I44" i="13" s="1"/>
  <c r="I45" i="13" s="1"/>
  <c r="I46" i="13" s="1"/>
  <c r="I47" i="13" s="1"/>
  <c r="I48" i="13" s="1"/>
  <c r="I49" i="13" s="1"/>
  <c r="I50" i="13" s="1"/>
  <c r="I51" i="13" s="1"/>
  <c r="I52" i="13" s="1"/>
  <c r="I53" i="13" s="1"/>
  <c r="I54" i="13" s="1"/>
  <c r="I55" i="13" s="1"/>
  <c r="I56" i="13" s="1"/>
  <c r="I57" i="13" s="1"/>
  <c r="I58" i="13" s="1"/>
  <c r="H27" i="13"/>
  <c r="G27" i="13"/>
  <c r="I26" i="13"/>
  <c r="I27" i="13" s="1"/>
  <c r="H21" i="13"/>
  <c r="G21" i="13"/>
  <c r="H14" i="13"/>
  <c r="G14" i="13"/>
  <c r="I19" i="13"/>
  <c r="I20" i="13" s="1"/>
  <c r="I21" i="13" s="1"/>
  <c r="I10" i="13"/>
  <c r="I11" i="13" s="1"/>
  <c r="I12" i="13" s="1"/>
  <c r="I13" i="13" s="1"/>
  <c r="H77" i="13"/>
  <c r="G77" i="13"/>
  <c r="I63" i="13"/>
  <c r="I64" i="13" s="1"/>
  <c r="I65" i="13" s="1"/>
  <c r="I66" i="13" s="1"/>
  <c r="I67" i="13" s="1"/>
  <c r="I68" i="13" s="1"/>
  <c r="I69" i="13" s="1"/>
  <c r="I70" i="13" s="1"/>
  <c r="I71" i="13" s="1"/>
  <c r="I72" i="13" s="1"/>
  <c r="I73" i="13" s="1"/>
  <c r="I74" i="13" s="1"/>
  <c r="I75" i="13" s="1"/>
  <c r="I76" i="13" s="1"/>
  <c r="I82" i="13"/>
  <c r="I83" i="13" s="1"/>
  <c r="I84" i="13" s="1"/>
  <c r="H84" i="13"/>
  <c r="G84" i="13"/>
  <c r="H87" i="13" l="1"/>
  <c r="H88" i="13" s="1"/>
  <c r="G87" i="13"/>
  <c r="G88" i="13" s="1"/>
  <c r="I14" i="13"/>
  <c r="I77" i="13"/>
  <c r="I87" i="13" l="1"/>
  <c r="I88" i="13" s="1"/>
</calcChain>
</file>

<file path=xl/sharedStrings.xml><?xml version="1.0" encoding="utf-8"?>
<sst xmlns="http://schemas.openxmlformats.org/spreadsheetml/2006/main" count="285" uniqueCount="70">
  <si>
    <t>Cta. Fondo en Avance por Excepción - No. 960-472532-3 - DOP</t>
  </si>
  <si>
    <t>Valores en RD$</t>
  </si>
  <si>
    <t>Cuenta Bancaria</t>
  </si>
  <si>
    <t>Beneficiario/Cliente</t>
  </si>
  <si>
    <t>Descripción</t>
  </si>
  <si>
    <t>Fecha Transacción</t>
  </si>
  <si>
    <t>Tipo Transacción</t>
  </si>
  <si>
    <t>Numero                        Transacción</t>
  </si>
  <si>
    <t>Débito</t>
  </si>
  <si>
    <t>Crédito</t>
  </si>
  <si>
    <t>Balance</t>
  </si>
  <si>
    <t>960-472532-3</t>
  </si>
  <si>
    <t>Totales</t>
  </si>
  <si>
    <t>Cta. Fondo Reponible - No. 240-016429-5 - DOP</t>
  </si>
  <si>
    <t>240-016429-5</t>
  </si>
  <si>
    <t>Cta. Pagos a Terceros - No. 314-000162-4 - DOP</t>
  </si>
  <si>
    <t>Cta. Colectora de Recursos Directos</t>
  </si>
  <si>
    <t>Transferencias</t>
  </si>
  <si>
    <t>Cta. Recursos de Captación Directa</t>
  </si>
  <si>
    <t>0102520526</t>
  </si>
  <si>
    <t>Cta. Recursos de Captación Directa - No. 2085001000 - DOP</t>
  </si>
  <si>
    <t>Transferencia</t>
  </si>
  <si>
    <t>Cta. Recursos de Captación Directa - No. 2085001001 - DOP</t>
  </si>
  <si>
    <t>Cta. Recursos de Captación Directa -1000</t>
  </si>
  <si>
    <t>Cta. Recursos de Captación Directa -1001</t>
  </si>
  <si>
    <t>COMISIÓN MANEJO DE CUENTA</t>
  </si>
  <si>
    <t>9990002</t>
  </si>
  <si>
    <t>Banco de Reservas</t>
  </si>
  <si>
    <t>Empleados de la DGBN</t>
  </si>
  <si>
    <t>Impuestos</t>
  </si>
  <si>
    <t>Asignacion Cuota de Pago Debito</t>
  </si>
  <si>
    <t>Transferencia automatica Recibida</t>
  </si>
  <si>
    <t>Asignaciòn Cuota de Pago Credito</t>
  </si>
  <si>
    <t>Ordenamiento de  Pago Emitido</t>
  </si>
  <si>
    <t>Cta. Recursos de Captación Directa - No. 9607579717 - DOP</t>
  </si>
  <si>
    <t>Cta. Recursos de Captación Directa -9717</t>
  </si>
  <si>
    <t>Cargos</t>
  </si>
  <si>
    <t>CARGO BALANCE</t>
  </si>
  <si>
    <t>COMISION DE CUENTA</t>
  </si>
  <si>
    <t>BALANCE INICIAL</t>
  </si>
  <si>
    <t>Direccion Financiera</t>
  </si>
  <si>
    <t>Tipo
Transacción</t>
  </si>
  <si>
    <t>BALANCE GENERAL</t>
  </si>
  <si>
    <t>TRANSFERENCIA DE TESORERIA</t>
  </si>
  <si>
    <t>55267</t>
  </si>
  <si>
    <t>55304</t>
  </si>
  <si>
    <t>55335</t>
  </si>
  <si>
    <t>55350</t>
  </si>
  <si>
    <t>9607579717</t>
  </si>
  <si>
    <t>314-000162-4</t>
  </si>
  <si>
    <t>55380</t>
  </si>
  <si>
    <t>55389</t>
  </si>
  <si>
    <t>467755</t>
  </si>
  <si>
    <t>46929</t>
  </si>
  <si>
    <t>474085</t>
  </si>
  <si>
    <t>474084</t>
  </si>
  <si>
    <t>476478</t>
  </si>
  <si>
    <t>481902</t>
  </si>
  <si>
    <t>55814</t>
  </si>
  <si>
    <t>55882</t>
  </si>
  <si>
    <t>MOVIMIENTOS TOTALES</t>
  </si>
  <si>
    <t>314-000162-5</t>
  </si>
  <si>
    <t xml:space="preserve">Transferencias Aut. Emitida </t>
  </si>
  <si>
    <t>4524000036145</t>
  </si>
  <si>
    <t>1202</t>
  </si>
  <si>
    <t>4524000032701</t>
  </si>
  <si>
    <r>
      <t xml:space="preserve">Felipe López García
</t>
    </r>
    <r>
      <rPr>
        <sz val="10"/>
        <color theme="1"/>
        <rFont val="Hervalit"/>
      </rPr>
      <t>Encardo de Contabilidad</t>
    </r>
  </si>
  <si>
    <r>
      <t xml:space="preserve">Francisco De Leon Grullon
</t>
    </r>
    <r>
      <rPr>
        <sz val="10"/>
        <color theme="1"/>
        <rFont val="Hervalit"/>
      </rPr>
      <t>Director Financiero</t>
    </r>
  </si>
  <si>
    <t>LIBRO BANCO AL 31 DE MARZO DEL 2025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</si>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</sst>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/mm\/yyyy"/>
    <numFmt numFmtId="165" formatCode="_-* #,##0.00\ _€_-;\-* #,##0.00\ _€_-;_-* &quot;-&quot;??\ _€_-;_-@_-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10"/>
      <color rgb="FF000000"/>
      <name val="Hervalit"/>
    </font>
    <font>
      <sz val="10"/>
      <color rgb="FF333333"/>
      <name val="Hervalit"/>
    </font>
    <font>
      <sz val="10"/>
      <color rgb="FF000000"/>
      <name val="Hervalit"/>
    </font>
    <font>
      <b/>
      <sz val="10"/>
      <name val="Hervalit"/>
    </font>
    <font>
      <sz val="11"/>
      <color theme="1"/>
      <name val="Calibri"/>
      <scheme val="minor"/>
    </font>
    <font>
      <b/>
      <i/>
      <sz val="10"/>
      <color theme="1"/>
      <name val="Hervalit"/>
    </font>
    <font>
      <b/>
      <i/>
      <sz val="10"/>
      <name val="Hervalit"/>
    </font>
    <font>
      <b/>
      <i/>
      <sz val="10"/>
      <color rgb="FF000000"/>
      <name val="Hervalit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10"/>
    <xf numFmtId="0" fontId="2" fillId="0" borderId="10"/>
    <xf numFmtId="0" fontId="2" fillId="0" borderId="10"/>
    <xf numFmtId="0" fontId="2" fillId="0" borderId="10"/>
    <xf numFmtId="43" fontId="3" fillId="0" borderId="10" applyFont="0" applyFill="0" applyBorder="0" applyAlignment="0" applyProtection="0"/>
    <xf numFmtId="165" fontId="2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4" fontId="4" fillId="4" borderId="11" xfId="2" applyNumberFormat="1" applyFont="1" applyFill="1" applyBorder="1" applyAlignment="1">
      <alignment horizontal="left" vertical="center"/>
    </xf>
    <xf numFmtId="4" fontId="8" fillId="4" borderId="11" xfId="0" applyNumberFormat="1" applyFont="1" applyFill="1" applyBorder="1" applyAlignment="1">
      <alignment horizontal="left" vertical="center"/>
    </xf>
    <xf numFmtId="164" fontId="9" fillId="4" borderId="11" xfId="0" applyNumberFormat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left" vertical="center"/>
    </xf>
    <xf numFmtId="49" fontId="9" fillId="4" borderId="11" xfId="0" applyNumberFormat="1" applyFont="1" applyFill="1" applyBorder="1" applyAlignment="1">
      <alignment horizontal="left" vertical="center"/>
    </xf>
    <xf numFmtId="4" fontId="9" fillId="4" borderId="1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" fontId="4" fillId="4" borderId="11" xfId="0" applyNumberFormat="1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4" fontId="6" fillId="0" borderId="11" xfId="0" applyNumberFormat="1" applyFont="1" applyBorder="1" applyAlignment="1">
      <alignment horizontal="left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4" fontId="5" fillId="5" borderId="11" xfId="0" applyNumberFormat="1" applyFont="1" applyFill="1" applyBorder="1" applyAlignment="1">
      <alignment vertical="center"/>
    </xf>
    <xf numFmtId="4" fontId="6" fillId="4" borderId="11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/>
    <xf numFmtId="43" fontId="9" fillId="4" borderId="11" xfId="14" applyFont="1" applyFill="1" applyBorder="1" applyAlignment="1">
      <alignment horizontal="right" vertical="center"/>
    </xf>
    <xf numFmtId="43" fontId="6" fillId="0" borderId="11" xfId="14" applyFont="1" applyBorder="1" applyAlignment="1">
      <alignment horizontal="right" vertical="center"/>
    </xf>
    <xf numFmtId="43" fontId="14" fillId="4" borderId="11" xfId="14" applyFont="1" applyFill="1" applyBorder="1" applyAlignment="1">
      <alignment horizontal="right" vertical="center"/>
    </xf>
    <xf numFmtId="14" fontId="4" fillId="0" borderId="11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4" fontId="13" fillId="4" borderId="11" xfId="0" applyNumberFormat="1" applyFont="1" applyFill="1" applyBorder="1" applyAlignment="1">
      <alignment horizontal="left" vertical="center"/>
    </xf>
    <xf numFmtId="0" fontId="13" fillId="0" borderId="11" xfId="0" applyFont="1" applyBorder="1" applyAlignment="1">
      <alignment vertical="center" wrapText="1"/>
    </xf>
    <xf numFmtId="14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 wrapText="1"/>
    </xf>
    <xf numFmtId="43" fontId="13" fillId="0" borderId="11" xfId="14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center" vertical="center"/>
    </xf>
    <xf numFmtId="43" fontId="5" fillId="5" borderId="11" xfId="14" applyFont="1" applyFill="1" applyBorder="1" applyAlignment="1">
      <alignment vertical="center"/>
    </xf>
    <xf numFmtId="43" fontId="5" fillId="5" borderId="11" xfId="14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4" fontId="4" fillId="0" borderId="1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5">
    <cellStyle name="Millares" xfId="14" builtinId="3"/>
    <cellStyle name="Millares 2" xfId="5"/>
    <cellStyle name="Millares 3" xfId="6"/>
    <cellStyle name="Millares 3 2" xfId="13"/>
    <cellStyle name="Millares 4" xfId="8"/>
    <cellStyle name="Normal" xfId="0" builtinId="0"/>
    <cellStyle name="Normal 2" xfId="2"/>
    <cellStyle name="Normal 2 2" xfId="4"/>
    <cellStyle name="Normal 2 2 2" xfId="12"/>
    <cellStyle name="Normal 2 3" xfId="10"/>
    <cellStyle name="Normal 3" xfId="3"/>
    <cellStyle name="Normal 3 2" xfId="11"/>
    <cellStyle name="Normal 4" xfId="1"/>
    <cellStyle name="Normal 4 2" xfId="9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1078230</xdr:colOff>
      <xdr:row>0</xdr:row>
      <xdr:rowOff>74294</xdr:rowOff>
    </xdr:from>
    <xdr:to>
      <xdr:col>4</xdr:col>
      <xdr:colOff>930921</xdr:colOff>
      <xdr:row>0</xdr:row>
      <xdr:rowOff>1243964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115DCA-24C5-47DB-AAA8-B11461FF1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730" y="74294"/>
          <a:ext cx="2847351" cy="116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showGridLines="0" tabSelected="1" view="pageBreakPreview" zoomScaleNormal="100" zoomScaleSheetLayoutView="100" workbookViewId="0">
      <selection sqref="A1:I1"/>
    </sheetView>
  </sheetViews>
  <sheetFormatPr baseColWidth="10" defaultColWidth="11.42578125" defaultRowHeight="15" customHeight="1"/>
  <cols>
    <col min="1" max="1" width="16.28515625" style="1" customWidth="1"/>
    <col min="2" max="2" width="36.42578125" style="1" bestFit="1" customWidth="1"/>
    <col min="3" max="3" width="30" style="1" bestFit="1" customWidth="1"/>
    <col min="4" max="4" width="13.7109375" style="1" bestFit="1" customWidth="1"/>
    <col min="5" max="5" width="16.7109375" style="1" bestFit="1" customWidth="1"/>
    <col min="6" max="6" width="12" style="1" bestFit="1" customWidth="1"/>
    <col min="7" max="7" width="19.28515625" style="1" bestFit="1" customWidth="1"/>
    <col min="8" max="8" width="15.28515625" style="1" bestFit="1" customWidth="1"/>
    <col min="9" max="9" width="19.28515625" style="1" bestFit="1" customWidth="1"/>
    <col min="10" max="16384" width="11.42578125" style="1"/>
  </cols>
  <sheetData>
    <row r="1" spans="1:9" ht="99.95" customHeight="1">
      <c r="A1" s="57"/>
      <c r="B1" s="57"/>
      <c r="C1" s="57"/>
      <c r="D1" s="57"/>
      <c r="E1" s="57"/>
      <c r="F1" s="57"/>
      <c r="G1" s="57"/>
      <c r="H1" s="57"/>
      <c r="I1" s="57"/>
    </row>
    <row r="2" spans="1:9" ht="15.95" customHeight="1">
      <c r="A2" s="67" t="s">
        <v>40</v>
      </c>
      <c r="B2" s="68"/>
      <c r="C2" s="68"/>
      <c r="D2" s="68"/>
      <c r="E2" s="68"/>
      <c r="F2" s="68"/>
      <c r="G2" s="68"/>
      <c r="H2" s="68"/>
      <c r="I2" s="69"/>
    </row>
    <row r="3" spans="1:9" ht="16.149999999999999" customHeight="1">
      <c r="A3" s="70" t="s">
        <v>69</v>
      </c>
      <c r="B3" s="71"/>
      <c r="C3" s="71"/>
      <c r="D3" s="71"/>
      <c r="E3" s="71"/>
      <c r="F3" s="71"/>
      <c r="G3" s="71"/>
      <c r="H3" s="71"/>
      <c r="I3" s="71"/>
    </row>
    <row r="4" spans="1:9" ht="16.149999999999999" customHeight="1">
      <c r="A4" s="72" t="s">
        <v>68</v>
      </c>
      <c r="B4" s="63"/>
      <c r="C4" s="63"/>
      <c r="D4" s="63"/>
      <c r="E4" s="63"/>
      <c r="F4" s="63"/>
      <c r="G4" s="63"/>
      <c r="H4" s="63"/>
      <c r="I4" s="64"/>
    </row>
    <row r="5" spans="1:9" ht="16.149999999999999" customHeight="1">
      <c r="A5" s="62" t="s">
        <v>1</v>
      </c>
      <c r="B5" s="63"/>
      <c r="C5" s="63"/>
      <c r="D5" s="63"/>
      <c r="E5" s="63"/>
      <c r="F5" s="63"/>
      <c r="G5" s="63"/>
      <c r="H5" s="63"/>
      <c r="I5" s="64"/>
    </row>
    <row r="6" spans="1:9" ht="16.149999999999999" customHeight="1">
      <c r="A6" s="31"/>
      <c r="B6" s="2"/>
      <c r="C6" s="2"/>
      <c r="D6" s="2"/>
      <c r="E6" s="2"/>
      <c r="F6" s="2"/>
      <c r="G6" s="2"/>
      <c r="H6" s="2"/>
      <c r="I6" s="2"/>
    </row>
    <row r="7" spans="1:9" ht="19.899999999999999" customHeight="1">
      <c r="A7" s="59" t="s">
        <v>13</v>
      </c>
      <c r="B7" s="60"/>
      <c r="C7" s="60"/>
      <c r="D7" s="60"/>
      <c r="E7" s="60"/>
      <c r="F7" s="60"/>
      <c r="G7" s="60"/>
      <c r="H7" s="60"/>
      <c r="I7" s="61"/>
    </row>
    <row r="8" spans="1:9" ht="27" customHeight="1">
      <c r="A8" s="17" t="s">
        <v>2</v>
      </c>
      <c r="B8" s="18" t="s">
        <v>3</v>
      </c>
      <c r="C8" s="18" t="s">
        <v>4</v>
      </c>
      <c r="D8" s="17" t="s">
        <v>5</v>
      </c>
      <c r="E8" s="17" t="s">
        <v>41</v>
      </c>
      <c r="F8" s="17" t="s">
        <v>7</v>
      </c>
      <c r="G8" s="18" t="s">
        <v>8</v>
      </c>
      <c r="H8" s="17" t="s">
        <v>9</v>
      </c>
      <c r="I8" s="17" t="s">
        <v>10</v>
      </c>
    </row>
    <row r="9" spans="1:9" ht="15.95" customHeight="1">
      <c r="A9" s="39" t="s">
        <v>14</v>
      </c>
      <c r="B9" s="40" t="s">
        <v>39</v>
      </c>
      <c r="C9" s="41"/>
      <c r="D9" s="42"/>
      <c r="E9" s="43"/>
      <c r="F9" s="44"/>
      <c r="G9" s="45"/>
      <c r="H9" s="45">
        <v>0</v>
      </c>
      <c r="I9" s="35">
        <v>40355.72</v>
      </c>
    </row>
    <row r="10" spans="1:9" ht="16.149999999999999" customHeight="1">
      <c r="A10" s="3" t="s">
        <v>14</v>
      </c>
      <c r="B10" s="4" t="s">
        <v>27</v>
      </c>
      <c r="C10" s="5" t="s">
        <v>62</v>
      </c>
      <c r="D10" s="6">
        <v>45722</v>
      </c>
      <c r="E10" s="7" t="s">
        <v>21</v>
      </c>
      <c r="F10" s="8" t="s">
        <v>63</v>
      </c>
      <c r="G10" s="9">
        <v>0</v>
      </c>
      <c r="H10" s="9">
        <v>35.700000000000003</v>
      </c>
      <c r="I10" s="9">
        <f>I9+G10-H10</f>
        <v>40320.020000000004</v>
      </c>
    </row>
    <row r="11" spans="1:9" ht="16.149999999999999" customHeight="1">
      <c r="A11" s="3" t="s">
        <v>14</v>
      </c>
      <c r="B11" s="4" t="s">
        <v>27</v>
      </c>
      <c r="C11" s="5" t="s">
        <v>62</v>
      </c>
      <c r="D11" s="6">
        <v>45723</v>
      </c>
      <c r="E11" s="7" t="s">
        <v>21</v>
      </c>
      <c r="F11" s="8" t="s">
        <v>64</v>
      </c>
      <c r="G11" s="9">
        <v>0</v>
      </c>
      <c r="H11" s="9">
        <v>9960</v>
      </c>
      <c r="I11" s="9">
        <f t="shared" ref="I11:I13" si="0">I10+G11-H11</f>
        <v>30360.020000000004</v>
      </c>
    </row>
    <row r="12" spans="1:9" ht="16.149999999999999" customHeight="1">
      <c r="A12" s="3" t="s">
        <v>14</v>
      </c>
      <c r="B12" s="4" t="s">
        <v>27</v>
      </c>
      <c r="C12" s="5" t="s">
        <v>62</v>
      </c>
      <c r="D12" s="6">
        <v>45727</v>
      </c>
      <c r="E12" s="7" t="s">
        <v>21</v>
      </c>
      <c r="F12" s="8" t="s">
        <v>65</v>
      </c>
      <c r="G12" s="9">
        <v>0</v>
      </c>
      <c r="H12" s="9">
        <v>14.94</v>
      </c>
      <c r="I12" s="9">
        <f t="shared" si="0"/>
        <v>30345.080000000005</v>
      </c>
    </row>
    <row r="13" spans="1:9" ht="16.149999999999999" customHeight="1">
      <c r="A13" s="3" t="s">
        <v>14</v>
      </c>
      <c r="B13" s="4" t="s">
        <v>27</v>
      </c>
      <c r="C13" s="5" t="s">
        <v>43</v>
      </c>
      <c r="D13" s="6">
        <v>45747</v>
      </c>
      <c r="E13" s="7" t="s">
        <v>29</v>
      </c>
      <c r="F13" s="8" t="s">
        <v>26</v>
      </c>
      <c r="G13" s="9">
        <v>0</v>
      </c>
      <c r="H13" s="9">
        <v>175</v>
      </c>
      <c r="I13" s="9">
        <f t="shared" si="0"/>
        <v>30170.080000000005</v>
      </c>
    </row>
    <row r="14" spans="1:9" ht="25.15" customHeight="1">
      <c r="A14" s="65" t="s">
        <v>12</v>
      </c>
      <c r="B14" s="66"/>
      <c r="C14" s="66"/>
      <c r="D14" s="66"/>
      <c r="E14" s="66"/>
      <c r="F14" s="66"/>
      <c r="G14" s="24">
        <f>SUM(G10:G13)</f>
        <v>0</v>
      </c>
      <c r="H14" s="24">
        <f>SUM(H10:H13)</f>
        <v>10185.640000000001</v>
      </c>
      <c r="I14" s="28">
        <f>+I13</f>
        <v>30170.080000000005</v>
      </c>
    </row>
    <row r="15" spans="1:9" ht="15.75" customHeight="1">
      <c r="B15" s="10"/>
      <c r="C15" s="11"/>
      <c r="H15" s="10"/>
      <c r="I15" s="12"/>
    </row>
    <row r="16" spans="1:9" ht="19.899999999999999" customHeight="1">
      <c r="A16" s="62" t="s">
        <v>0</v>
      </c>
      <c r="B16" s="62"/>
      <c r="C16" s="62"/>
      <c r="D16" s="62"/>
      <c r="E16" s="62"/>
      <c r="F16" s="62"/>
      <c r="G16" s="62"/>
      <c r="H16" s="62"/>
      <c r="I16" s="62"/>
    </row>
    <row r="17" spans="1:9" ht="27" customHeight="1">
      <c r="A17" s="17" t="s">
        <v>2</v>
      </c>
      <c r="B17" s="18" t="s">
        <v>3</v>
      </c>
      <c r="C17" s="18" t="s">
        <v>4</v>
      </c>
      <c r="D17" s="17" t="s">
        <v>5</v>
      </c>
      <c r="E17" s="17" t="s">
        <v>6</v>
      </c>
      <c r="F17" s="17" t="s">
        <v>7</v>
      </c>
      <c r="G17" s="18" t="s">
        <v>8</v>
      </c>
      <c r="H17" s="17" t="s">
        <v>9</v>
      </c>
      <c r="I17" s="17" t="s">
        <v>10</v>
      </c>
    </row>
    <row r="18" spans="1:9" ht="15.95" customHeight="1">
      <c r="A18" s="39" t="s">
        <v>11</v>
      </c>
      <c r="B18" s="40" t="s">
        <v>39</v>
      </c>
      <c r="C18" s="41"/>
      <c r="D18" s="42"/>
      <c r="E18" s="43"/>
      <c r="F18" s="44"/>
      <c r="G18" s="45"/>
      <c r="H18" s="45">
        <v>0</v>
      </c>
      <c r="I18" s="35">
        <v>2607.6799999999998</v>
      </c>
    </row>
    <row r="19" spans="1:9" ht="16.149999999999999" customHeight="1">
      <c r="A19" s="3" t="s">
        <v>11</v>
      </c>
      <c r="B19" s="4" t="s">
        <v>28</v>
      </c>
      <c r="C19" s="13" t="s">
        <v>37</v>
      </c>
      <c r="D19" s="6">
        <v>45747</v>
      </c>
      <c r="E19" s="14" t="s">
        <v>21</v>
      </c>
      <c r="F19" s="15" t="s">
        <v>26</v>
      </c>
      <c r="G19" s="9">
        <v>0</v>
      </c>
      <c r="H19" s="9">
        <v>175</v>
      </c>
      <c r="I19" s="9">
        <f>I18+G19-H19</f>
        <v>2432.6799999999998</v>
      </c>
    </row>
    <row r="20" spans="1:9" ht="16.149999999999999" customHeight="1">
      <c r="A20" s="3" t="s">
        <v>11</v>
      </c>
      <c r="B20" s="4" t="s">
        <v>27</v>
      </c>
      <c r="C20" s="13" t="s">
        <v>38</v>
      </c>
      <c r="D20" s="6">
        <v>45747</v>
      </c>
      <c r="E20" s="14" t="s">
        <v>21</v>
      </c>
      <c r="F20" s="15" t="s">
        <v>26</v>
      </c>
      <c r="G20" s="9">
        <v>0</v>
      </c>
      <c r="H20" s="9">
        <v>150</v>
      </c>
      <c r="I20" s="9">
        <f>I19+G20-H20</f>
        <v>2282.6799999999998</v>
      </c>
    </row>
    <row r="21" spans="1:9" ht="25.15" customHeight="1">
      <c r="A21" s="65" t="s">
        <v>12</v>
      </c>
      <c r="B21" s="65"/>
      <c r="C21" s="65"/>
      <c r="D21" s="65"/>
      <c r="E21" s="65"/>
      <c r="F21" s="65"/>
      <c r="G21" s="24">
        <f>SUM(G19:G20)</f>
        <v>0</v>
      </c>
      <c r="H21" s="24">
        <f>SUM(H19:H20)</f>
        <v>325</v>
      </c>
      <c r="I21" s="28">
        <f>I20</f>
        <v>2282.6799999999998</v>
      </c>
    </row>
    <row r="22" spans="1:9" ht="15.75" customHeight="1">
      <c r="B22" s="10"/>
      <c r="C22" s="11"/>
      <c r="G22" s="16"/>
      <c r="H22" s="10"/>
      <c r="I22" s="12"/>
    </row>
    <row r="23" spans="1:9" ht="19.899999999999999" customHeight="1">
      <c r="A23" s="62" t="s">
        <v>15</v>
      </c>
      <c r="B23" s="63"/>
      <c r="C23" s="63"/>
      <c r="D23" s="63"/>
      <c r="E23" s="63"/>
      <c r="F23" s="63"/>
      <c r="G23" s="63"/>
      <c r="H23" s="63"/>
      <c r="I23" s="64"/>
    </row>
    <row r="24" spans="1:9" ht="27" customHeight="1">
      <c r="A24" s="17" t="s">
        <v>2</v>
      </c>
      <c r="B24" s="18" t="s">
        <v>3</v>
      </c>
      <c r="C24" s="18" t="s">
        <v>4</v>
      </c>
      <c r="D24" s="17" t="s">
        <v>5</v>
      </c>
      <c r="E24" s="17" t="s">
        <v>6</v>
      </c>
      <c r="F24" s="17" t="s">
        <v>7</v>
      </c>
      <c r="G24" s="18" t="s">
        <v>8</v>
      </c>
      <c r="H24" s="17" t="s">
        <v>9</v>
      </c>
      <c r="I24" s="17" t="s">
        <v>10</v>
      </c>
    </row>
    <row r="25" spans="1:9" ht="15.95" customHeight="1">
      <c r="A25" s="39" t="s">
        <v>49</v>
      </c>
      <c r="B25" s="40" t="s">
        <v>39</v>
      </c>
      <c r="C25" s="41"/>
      <c r="D25" s="42"/>
      <c r="E25" s="43"/>
      <c r="F25" s="44"/>
      <c r="G25" s="45"/>
      <c r="H25" s="45">
        <v>0</v>
      </c>
      <c r="I25" s="35">
        <v>68594.880000000005</v>
      </c>
    </row>
    <row r="26" spans="1:9" ht="16.149999999999999" customHeight="1">
      <c r="A26" s="3" t="s">
        <v>61</v>
      </c>
      <c r="B26" s="30" t="s">
        <v>27</v>
      </c>
      <c r="C26" s="19" t="s">
        <v>25</v>
      </c>
      <c r="D26" s="20">
        <v>45747</v>
      </c>
      <c r="E26" s="21" t="s">
        <v>29</v>
      </c>
      <c r="F26" s="22" t="s">
        <v>26</v>
      </c>
      <c r="G26" s="23">
        <v>0</v>
      </c>
      <c r="H26" s="23">
        <v>175</v>
      </c>
      <c r="I26" s="9">
        <f>I25+G26-H26</f>
        <v>68419.88</v>
      </c>
    </row>
    <row r="27" spans="1:9" ht="25.15" customHeight="1">
      <c r="A27" s="65" t="s">
        <v>12</v>
      </c>
      <c r="B27" s="66"/>
      <c r="C27" s="66"/>
      <c r="D27" s="66"/>
      <c r="E27" s="66"/>
      <c r="F27" s="66"/>
      <c r="G27" s="24">
        <f>SUM(G26:G26)</f>
        <v>0</v>
      </c>
      <c r="H27" s="24">
        <f>SUM(H26:H26)</f>
        <v>175</v>
      </c>
      <c r="I27" s="24">
        <f>+I26</f>
        <v>68419.88</v>
      </c>
    </row>
    <row r="28" spans="1:9" ht="15.75" customHeight="1">
      <c r="A28" s="10"/>
      <c r="B28" s="11"/>
      <c r="G28" s="10"/>
      <c r="H28" s="12"/>
    </row>
    <row r="29" spans="1:9" ht="19.899999999999999" customHeight="1">
      <c r="A29" s="62" t="s">
        <v>20</v>
      </c>
      <c r="B29" s="63"/>
      <c r="C29" s="63"/>
      <c r="D29" s="63"/>
      <c r="E29" s="63"/>
      <c r="F29" s="63"/>
      <c r="G29" s="63"/>
      <c r="H29" s="63"/>
      <c r="I29" s="64"/>
    </row>
    <row r="30" spans="1:9" ht="27" customHeight="1">
      <c r="A30" s="17" t="s">
        <v>2</v>
      </c>
      <c r="B30" s="18" t="s">
        <v>3</v>
      </c>
      <c r="C30" s="18" t="s">
        <v>4</v>
      </c>
      <c r="D30" s="17" t="s">
        <v>5</v>
      </c>
      <c r="E30" s="17" t="s">
        <v>6</v>
      </c>
      <c r="F30" s="17" t="s">
        <v>7</v>
      </c>
      <c r="G30" s="37" t="s">
        <v>8</v>
      </c>
      <c r="H30" s="38" t="s">
        <v>9</v>
      </c>
      <c r="I30" s="38" t="s">
        <v>10</v>
      </c>
    </row>
    <row r="31" spans="1:9" ht="15.95" customHeight="1">
      <c r="A31" s="39">
        <v>2085001000</v>
      </c>
      <c r="B31" s="40" t="s">
        <v>39</v>
      </c>
      <c r="C31" s="41"/>
      <c r="D31" s="42"/>
      <c r="E31" s="43"/>
      <c r="F31" s="44"/>
      <c r="G31" s="45"/>
      <c r="H31" s="45">
        <v>0</v>
      </c>
      <c r="I31" s="35">
        <v>8252466.8200000003</v>
      </c>
    </row>
    <row r="32" spans="1:9" ht="16.149999999999999" customHeight="1">
      <c r="A32" s="53">
        <v>2085001000</v>
      </c>
      <c r="B32" s="54" t="s">
        <v>18</v>
      </c>
      <c r="C32" s="55" t="s">
        <v>30</v>
      </c>
      <c r="D32" s="47">
        <v>45719</v>
      </c>
      <c r="E32" s="53" t="s">
        <v>21</v>
      </c>
      <c r="F32" s="48" t="s">
        <v>19</v>
      </c>
      <c r="G32" s="56">
        <v>0</v>
      </c>
      <c r="H32" s="49">
        <v>2036467.5</v>
      </c>
      <c r="I32" s="49">
        <f>I31+G32-H32</f>
        <v>6215999.3200000003</v>
      </c>
    </row>
    <row r="33" spans="1:9" ht="16.149999999999999" customHeight="1">
      <c r="A33" s="53">
        <v>2085001000</v>
      </c>
      <c r="B33" s="54" t="s">
        <v>16</v>
      </c>
      <c r="C33" s="55" t="s">
        <v>31</v>
      </c>
      <c r="D33" s="36">
        <v>45719</v>
      </c>
      <c r="E33" s="53" t="s">
        <v>21</v>
      </c>
      <c r="F33" s="48" t="s">
        <v>19</v>
      </c>
      <c r="G33" s="49">
        <v>0</v>
      </c>
      <c r="H33" s="56">
        <v>352617.26</v>
      </c>
      <c r="I33" s="49">
        <f t="shared" ref="I33:I57" si="1">I32+G33-H33</f>
        <v>5863382.0600000005</v>
      </c>
    </row>
    <row r="34" spans="1:9" ht="16.149999999999999" customHeight="1">
      <c r="A34" s="53">
        <v>2085001000</v>
      </c>
      <c r="B34" s="54" t="s">
        <v>16</v>
      </c>
      <c r="C34" s="55" t="s">
        <v>31</v>
      </c>
      <c r="D34" s="36">
        <v>45719</v>
      </c>
      <c r="E34" s="53" t="s">
        <v>21</v>
      </c>
      <c r="F34" s="48" t="s">
        <v>19</v>
      </c>
      <c r="G34" s="49">
        <v>1286847.97</v>
      </c>
      <c r="H34" s="56">
        <v>0</v>
      </c>
      <c r="I34" s="49">
        <f t="shared" si="1"/>
        <v>7150230.0300000003</v>
      </c>
    </row>
    <row r="35" spans="1:9" ht="16.149999999999999" customHeight="1">
      <c r="A35" s="53">
        <v>2085001000</v>
      </c>
      <c r="B35" s="54" t="s">
        <v>16</v>
      </c>
      <c r="C35" s="55" t="s">
        <v>30</v>
      </c>
      <c r="D35" s="47">
        <v>45720</v>
      </c>
      <c r="E35" s="53" t="s">
        <v>21</v>
      </c>
      <c r="F35" s="48" t="s">
        <v>19</v>
      </c>
      <c r="G35" s="49">
        <v>39262.07</v>
      </c>
      <c r="H35" s="56">
        <v>0</v>
      </c>
      <c r="I35" s="49">
        <f t="shared" si="1"/>
        <v>7189492.1000000006</v>
      </c>
    </row>
    <row r="36" spans="1:9" ht="16.149999999999999" customHeight="1">
      <c r="A36" s="53">
        <v>2085001000</v>
      </c>
      <c r="B36" s="54" t="s">
        <v>16</v>
      </c>
      <c r="C36" s="55" t="s">
        <v>31</v>
      </c>
      <c r="D36" s="47">
        <v>45721</v>
      </c>
      <c r="E36" s="53" t="s">
        <v>21</v>
      </c>
      <c r="F36" s="48" t="s">
        <v>19</v>
      </c>
      <c r="G36" s="49">
        <v>86401</v>
      </c>
      <c r="H36" s="56">
        <v>0</v>
      </c>
      <c r="I36" s="49">
        <f t="shared" si="1"/>
        <v>7275893.1000000006</v>
      </c>
    </row>
    <row r="37" spans="1:9" ht="16.149999999999999" customHeight="1">
      <c r="A37" s="53">
        <v>2085001000</v>
      </c>
      <c r="B37" s="54" t="s">
        <v>16</v>
      </c>
      <c r="C37" s="55" t="s">
        <v>31</v>
      </c>
      <c r="D37" s="47">
        <v>45722</v>
      </c>
      <c r="E37" s="53" t="s">
        <v>21</v>
      </c>
      <c r="F37" s="48" t="s">
        <v>19</v>
      </c>
      <c r="G37" s="56">
        <v>65281.69</v>
      </c>
      <c r="H37" s="56">
        <v>0</v>
      </c>
      <c r="I37" s="49">
        <f t="shared" si="1"/>
        <v>7341174.790000001</v>
      </c>
    </row>
    <row r="38" spans="1:9" ht="16.149999999999999" customHeight="1">
      <c r="A38" s="53">
        <v>2085001000</v>
      </c>
      <c r="B38" s="54" t="s">
        <v>16</v>
      </c>
      <c r="C38" s="55" t="s">
        <v>30</v>
      </c>
      <c r="D38" s="47">
        <v>45723</v>
      </c>
      <c r="E38" s="53" t="s">
        <v>21</v>
      </c>
      <c r="F38" s="48" t="s">
        <v>19</v>
      </c>
      <c r="G38" s="49">
        <v>187327.61</v>
      </c>
      <c r="H38" s="56">
        <v>0</v>
      </c>
      <c r="I38" s="49">
        <f t="shared" si="1"/>
        <v>7528502.4000000013</v>
      </c>
    </row>
    <row r="39" spans="1:9" ht="16.149999999999999" customHeight="1">
      <c r="A39" s="53">
        <v>2085001000</v>
      </c>
      <c r="B39" s="54" t="s">
        <v>16</v>
      </c>
      <c r="C39" s="55" t="s">
        <v>31</v>
      </c>
      <c r="D39" s="47">
        <v>45726</v>
      </c>
      <c r="E39" s="53" t="s">
        <v>21</v>
      </c>
      <c r="F39" s="48" t="s">
        <v>19</v>
      </c>
      <c r="G39" s="49">
        <v>21461.26</v>
      </c>
      <c r="H39" s="56">
        <v>0</v>
      </c>
      <c r="I39" s="49">
        <f t="shared" si="1"/>
        <v>7549963.6600000011</v>
      </c>
    </row>
    <row r="40" spans="1:9" ht="16.149999999999999" customHeight="1">
      <c r="A40" s="53">
        <v>2085001000</v>
      </c>
      <c r="B40" s="54" t="s">
        <v>16</v>
      </c>
      <c r="C40" s="55" t="s">
        <v>30</v>
      </c>
      <c r="D40" s="47">
        <v>45727</v>
      </c>
      <c r="E40" s="53" t="s">
        <v>21</v>
      </c>
      <c r="F40" s="48" t="s">
        <v>19</v>
      </c>
      <c r="G40" s="56">
        <v>75566.31</v>
      </c>
      <c r="H40" s="56">
        <v>0</v>
      </c>
      <c r="I40" s="49">
        <f t="shared" si="1"/>
        <v>7625529.9700000007</v>
      </c>
    </row>
    <row r="41" spans="1:9" ht="16.149999999999999" customHeight="1">
      <c r="A41" s="53">
        <v>2085001000</v>
      </c>
      <c r="B41" s="54" t="s">
        <v>16</v>
      </c>
      <c r="C41" s="55" t="s">
        <v>31</v>
      </c>
      <c r="D41" s="47">
        <v>45728</v>
      </c>
      <c r="E41" s="53" t="s">
        <v>21</v>
      </c>
      <c r="F41" s="48" t="s">
        <v>19</v>
      </c>
      <c r="G41" s="49">
        <v>39219.620000000003</v>
      </c>
      <c r="H41" s="56">
        <v>0</v>
      </c>
      <c r="I41" s="49">
        <f t="shared" si="1"/>
        <v>7664749.5900000008</v>
      </c>
    </row>
    <row r="42" spans="1:9" ht="16.149999999999999" customHeight="1">
      <c r="A42" s="53">
        <v>2085001000</v>
      </c>
      <c r="B42" s="54" t="s">
        <v>16</v>
      </c>
      <c r="C42" s="55" t="s">
        <v>31</v>
      </c>
      <c r="D42" s="47">
        <v>45729</v>
      </c>
      <c r="E42" s="53" t="s">
        <v>21</v>
      </c>
      <c r="F42" s="48" t="s">
        <v>19</v>
      </c>
      <c r="G42" s="49">
        <v>58437.5</v>
      </c>
      <c r="H42" s="56">
        <v>0</v>
      </c>
      <c r="I42" s="49">
        <f t="shared" si="1"/>
        <v>7723187.0900000008</v>
      </c>
    </row>
    <row r="43" spans="1:9" ht="16.149999999999999" customHeight="1">
      <c r="A43" s="53">
        <v>2085001000</v>
      </c>
      <c r="B43" s="54" t="s">
        <v>16</v>
      </c>
      <c r="C43" s="55" t="s">
        <v>30</v>
      </c>
      <c r="D43" s="47">
        <v>45729</v>
      </c>
      <c r="E43" s="53" t="s">
        <v>21</v>
      </c>
      <c r="F43" s="48" t="s">
        <v>19</v>
      </c>
      <c r="G43" s="56">
        <v>0</v>
      </c>
      <c r="H43" s="56">
        <v>3338174.32</v>
      </c>
      <c r="I43" s="49">
        <f t="shared" si="1"/>
        <v>4385012.7700000014</v>
      </c>
    </row>
    <row r="44" spans="1:9" ht="16.149999999999999" customHeight="1">
      <c r="A44" s="53">
        <v>2085001000</v>
      </c>
      <c r="B44" s="54" t="s">
        <v>16</v>
      </c>
      <c r="C44" s="55" t="s">
        <v>30</v>
      </c>
      <c r="D44" s="47">
        <v>45730</v>
      </c>
      <c r="E44" s="53" t="s">
        <v>21</v>
      </c>
      <c r="F44" s="48" t="s">
        <v>19</v>
      </c>
      <c r="G44" s="49">
        <v>21325</v>
      </c>
      <c r="H44" s="56">
        <v>0</v>
      </c>
      <c r="I44" s="49">
        <f t="shared" si="1"/>
        <v>4406337.7700000014</v>
      </c>
    </row>
    <row r="45" spans="1:9" ht="16.149999999999999" customHeight="1">
      <c r="A45" s="53">
        <v>2085001000</v>
      </c>
      <c r="B45" s="54" t="s">
        <v>16</v>
      </c>
      <c r="C45" s="55" t="s">
        <v>30</v>
      </c>
      <c r="D45" s="47">
        <v>45733</v>
      </c>
      <c r="E45" s="53" t="s">
        <v>21</v>
      </c>
      <c r="F45" s="48" t="s">
        <v>19</v>
      </c>
      <c r="G45" s="56">
        <v>355088.1</v>
      </c>
      <c r="H45" s="56">
        <v>0</v>
      </c>
      <c r="I45" s="49">
        <f t="shared" si="1"/>
        <v>4761425.870000001</v>
      </c>
    </row>
    <row r="46" spans="1:9" ht="16.149999999999999" customHeight="1">
      <c r="A46" s="53">
        <v>2085001000</v>
      </c>
      <c r="B46" s="54" t="s">
        <v>16</v>
      </c>
      <c r="C46" s="55" t="s">
        <v>31</v>
      </c>
      <c r="D46" s="47">
        <v>45734</v>
      </c>
      <c r="E46" s="53" t="s">
        <v>21</v>
      </c>
      <c r="F46" s="48" t="s">
        <v>19</v>
      </c>
      <c r="G46" s="49">
        <v>17978.47</v>
      </c>
      <c r="H46" s="56">
        <v>0</v>
      </c>
      <c r="I46" s="49">
        <f t="shared" si="1"/>
        <v>4779404.3400000008</v>
      </c>
    </row>
    <row r="47" spans="1:9" ht="16.149999999999999" customHeight="1">
      <c r="A47" s="53">
        <v>2085001000</v>
      </c>
      <c r="B47" s="54" t="s">
        <v>16</v>
      </c>
      <c r="C47" s="55" t="s">
        <v>30</v>
      </c>
      <c r="D47" s="47">
        <v>45735</v>
      </c>
      <c r="E47" s="53" t="s">
        <v>21</v>
      </c>
      <c r="F47" s="48" t="s">
        <v>44</v>
      </c>
      <c r="G47" s="49">
        <v>202845.48</v>
      </c>
      <c r="H47" s="56">
        <v>0</v>
      </c>
      <c r="I47" s="49">
        <f t="shared" si="1"/>
        <v>4982249.8200000012</v>
      </c>
    </row>
    <row r="48" spans="1:9" ht="16.149999999999999" customHeight="1">
      <c r="A48" s="53">
        <v>2085001000</v>
      </c>
      <c r="B48" s="54" t="s">
        <v>16</v>
      </c>
      <c r="C48" s="55" t="s">
        <v>30</v>
      </c>
      <c r="D48" s="47">
        <v>45736</v>
      </c>
      <c r="E48" s="53" t="s">
        <v>21</v>
      </c>
      <c r="F48" s="48" t="s">
        <v>19</v>
      </c>
      <c r="G48" s="49">
        <v>23300</v>
      </c>
      <c r="H48" s="56">
        <v>0</v>
      </c>
      <c r="I48" s="49">
        <f t="shared" si="1"/>
        <v>5005549.8200000012</v>
      </c>
    </row>
    <row r="49" spans="1:9" ht="16.149999999999999" customHeight="1">
      <c r="A49" s="53">
        <v>2085001000</v>
      </c>
      <c r="B49" s="54" t="s">
        <v>16</v>
      </c>
      <c r="C49" s="55" t="s">
        <v>30</v>
      </c>
      <c r="D49" s="47">
        <v>45737</v>
      </c>
      <c r="E49" s="53" t="s">
        <v>21</v>
      </c>
      <c r="F49" s="48" t="s">
        <v>45</v>
      </c>
      <c r="G49" s="49">
        <v>303799.95</v>
      </c>
      <c r="H49" s="56">
        <v>0</v>
      </c>
      <c r="I49" s="49">
        <f t="shared" si="1"/>
        <v>5309349.7700000014</v>
      </c>
    </row>
    <row r="50" spans="1:9" ht="16.149999999999999" customHeight="1">
      <c r="A50" s="53">
        <v>2085001000</v>
      </c>
      <c r="B50" s="54" t="s">
        <v>16</v>
      </c>
      <c r="C50" s="55" t="s">
        <v>30</v>
      </c>
      <c r="D50" s="47">
        <v>45740</v>
      </c>
      <c r="E50" s="53" t="s">
        <v>21</v>
      </c>
      <c r="F50" s="48" t="s">
        <v>19</v>
      </c>
      <c r="G50" s="49">
        <v>81680.14</v>
      </c>
      <c r="H50" s="56">
        <v>0</v>
      </c>
      <c r="I50" s="49">
        <f t="shared" si="1"/>
        <v>5391029.9100000011</v>
      </c>
    </row>
    <row r="51" spans="1:9" ht="16.149999999999999" customHeight="1">
      <c r="A51" s="53">
        <v>2085001000</v>
      </c>
      <c r="B51" s="54" t="s">
        <v>16</v>
      </c>
      <c r="C51" s="55" t="s">
        <v>30</v>
      </c>
      <c r="D51" s="47">
        <v>45741</v>
      </c>
      <c r="E51" s="53" t="s">
        <v>21</v>
      </c>
      <c r="F51" s="48" t="s">
        <v>19</v>
      </c>
      <c r="G51" s="56">
        <v>0</v>
      </c>
      <c r="H51" s="56">
        <v>686476.13</v>
      </c>
      <c r="I51" s="49">
        <f t="shared" si="1"/>
        <v>4704553.7800000012</v>
      </c>
    </row>
    <row r="52" spans="1:9" ht="16.149999999999999" customHeight="1">
      <c r="A52" s="53">
        <v>2085001000</v>
      </c>
      <c r="B52" s="54" t="s">
        <v>16</v>
      </c>
      <c r="C52" s="55" t="s">
        <v>30</v>
      </c>
      <c r="D52" s="47">
        <v>45741</v>
      </c>
      <c r="E52" s="53" t="s">
        <v>21</v>
      </c>
      <c r="F52" s="48" t="s">
        <v>46</v>
      </c>
      <c r="G52" s="56">
        <v>61869.19</v>
      </c>
      <c r="H52" s="56">
        <v>0</v>
      </c>
      <c r="I52" s="49">
        <f t="shared" si="1"/>
        <v>4766422.9700000016</v>
      </c>
    </row>
    <row r="53" spans="1:9" ht="16.149999999999999" customHeight="1">
      <c r="A53" s="53">
        <v>2085001000</v>
      </c>
      <c r="B53" s="54" t="s">
        <v>16</v>
      </c>
      <c r="C53" s="55" t="s">
        <v>31</v>
      </c>
      <c r="D53" s="47">
        <v>45742</v>
      </c>
      <c r="E53" s="53" t="s">
        <v>21</v>
      </c>
      <c r="F53" s="48" t="s">
        <v>47</v>
      </c>
      <c r="G53" s="56">
        <v>42112.67</v>
      </c>
      <c r="H53" s="56">
        <v>0</v>
      </c>
      <c r="I53" s="49">
        <f t="shared" si="1"/>
        <v>4808535.6400000015</v>
      </c>
    </row>
    <row r="54" spans="1:9" ht="16.149999999999999" customHeight="1">
      <c r="A54" s="53">
        <v>2085001000</v>
      </c>
      <c r="B54" s="54" t="s">
        <v>16</v>
      </c>
      <c r="C54" s="55" t="s">
        <v>31</v>
      </c>
      <c r="D54" s="47">
        <v>45743</v>
      </c>
      <c r="E54" s="53" t="s">
        <v>21</v>
      </c>
      <c r="F54" s="48" t="s">
        <v>19</v>
      </c>
      <c r="G54" s="49">
        <v>72903.91</v>
      </c>
      <c r="H54" s="56">
        <v>0</v>
      </c>
      <c r="I54" s="49">
        <f t="shared" si="1"/>
        <v>4881439.5500000017</v>
      </c>
    </row>
    <row r="55" spans="1:9" ht="16.149999999999999" customHeight="1">
      <c r="A55" s="53">
        <v>2085001000</v>
      </c>
      <c r="B55" s="54" t="s">
        <v>16</v>
      </c>
      <c r="C55" s="55" t="s">
        <v>30</v>
      </c>
      <c r="D55" s="47">
        <v>45744</v>
      </c>
      <c r="E55" s="53" t="s">
        <v>21</v>
      </c>
      <c r="F55" s="48" t="s">
        <v>46</v>
      </c>
      <c r="G55" s="49">
        <v>0</v>
      </c>
      <c r="H55" s="56">
        <v>1447622.91</v>
      </c>
      <c r="I55" s="49">
        <f t="shared" si="1"/>
        <v>3433816.6400000015</v>
      </c>
    </row>
    <row r="56" spans="1:9" ht="16.149999999999999" customHeight="1">
      <c r="A56" s="53">
        <v>2085001000</v>
      </c>
      <c r="B56" s="54" t="s">
        <v>16</v>
      </c>
      <c r="C56" s="55" t="s">
        <v>31</v>
      </c>
      <c r="D56" s="47">
        <v>45744</v>
      </c>
      <c r="E56" s="53" t="s">
        <v>21</v>
      </c>
      <c r="F56" s="48" t="s">
        <v>47</v>
      </c>
      <c r="G56" s="49">
        <v>115738.46</v>
      </c>
      <c r="H56" s="56">
        <v>0</v>
      </c>
      <c r="I56" s="49">
        <f t="shared" si="1"/>
        <v>3549555.1000000015</v>
      </c>
    </row>
    <row r="57" spans="1:9" ht="16.149999999999999" customHeight="1">
      <c r="A57" s="53">
        <v>2085001000</v>
      </c>
      <c r="B57" s="54" t="s">
        <v>16</v>
      </c>
      <c r="C57" s="55" t="s">
        <v>31</v>
      </c>
      <c r="D57" s="47">
        <v>45747</v>
      </c>
      <c r="E57" s="53" t="s">
        <v>21</v>
      </c>
      <c r="F57" s="48" t="s">
        <v>19</v>
      </c>
      <c r="G57" s="49">
        <v>166696.26999999999</v>
      </c>
      <c r="H57" s="56">
        <v>0</v>
      </c>
      <c r="I57" s="49">
        <f t="shared" si="1"/>
        <v>3716251.3700000015</v>
      </c>
    </row>
    <row r="58" spans="1:9" ht="25.15" customHeight="1">
      <c r="A58" s="65"/>
      <c r="B58" s="66"/>
      <c r="C58" s="66"/>
      <c r="D58" s="66"/>
      <c r="E58" s="66"/>
      <c r="F58" s="66"/>
      <c r="G58" s="24">
        <f>SUM(G32:G57)</f>
        <v>3325142.6700000004</v>
      </c>
      <c r="H58" s="24">
        <f>SUM(H32:H57)</f>
        <v>7861358.1200000001</v>
      </c>
      <c r="I58" s="28">
        <f>I57</f>
        <v>3716251.3700000015</v>
      </c>
    </row>
    <row r="59" spans="1:9" ht="15.75" customHeight="1">
      <c r="A59" s="10"/>
      <c r="B59" s="11"/>
      <c r="G59" s="10"/>
      <c r="H59" s="12"/>
    </row>
    <row r="60" spans="1:9" ht="19.899999999999999" customHeight="1">
      <c r="A60" s="62" t="s">
        <v>22</v>
      </c>
      <c r="B60" s="63"/>
      <c r="C60" s="63"/>
      <c r="D60" s="63"/>
      <c r="E60" s="63"/>
      <c r="F60" s="63"/>
      <c r="G60" s="63"/>
      <c r="H60" s="63"/>
      <c r="I60" s="64"/>
    </row>
    <row r="61" spans="1:9" ht="27" customHeight="1">
      <c r="A61" s="17" t="s">
        <v>2</v>
      </c>
      <c r="B61" s="18" t="s">
        <v>3</v>
      </c>
      <c r="C61" s="18" t="s">
        <v>4</v>
      </c>
      <c r="D61" s="17" t="s">
        <v>5</v>
      </c>
      <c r="E61" s="17" t="s">
        <v>6</v>
      </c>
      <c r="F61" s="17" t="s">
        <v>7</v>
      </c>
      <c r="G61" s="37" t="s">
        <v>8</v>
      </c>
      <c r="H61" s="38" t="s">
        <v>9</v>
      </c>
      <c r="I61" s="38" t="s">
        <v>10</v>
      </c>
    </row>
    <row r="62" spans="1:9" ht="15.95" customHeight="1">
      <c r="A62" s="39">
        <v>9607579717</v>
      </c>
      <c r="B62" s="40" t="s">
        <v>39</v>
      </c>
      <c r="C62" s="41"/>
      <c r="D62" s="42"/>
      <c r="E62" s="43"/>
      <c r="F62" s="44"/>
      <c r="G62" s="45"/>
      <c r="H62" s="45">
        <v>0</v>
      </c>
      <c r="I62" s="35">
        <v>5860499.2300000004</v>
      </c>
    </row>
    <row r="63" spans="1:9" ht="16.149999999999999" customHeight="1">
      <c r="A63" s="3">
        <v>2085001001</v>
      </c>
      <c r="B63" s="25" t="s">
        <v>23</v>
      </c>
      <c r="C63" s="26" t="s">
        <v>32</v>
      </c>
      <c r="D63" s="27">
        <v>45719</v>
      </c>
      <c r="E63" s="21" t="s">
        <v>17</v>
      </c>
      <c r="F63" s="29" t="s">
        <v>50</v>
      </c>
      <c r="G63" s="23">
        <v>2036467.5</v>
      </c>
      <c r="H63" s="23">
        <v>0</v>
      </c>
      <c r="I63" s="23">
        <f>I62+G63-H63</f>
        <v>7896966.7300000004</v>
      </c>
    </row>
    <row r="64" spans="1:9" ht="16.149999999999999" customHeight="1">
      <c r="A64" s="3">
        <v>2085001001</v>
      </c>
      <c r="B64" s="25" t="s">
        <v>24</v>
      </c>
      <c r="C64" s="26" t="s">
        <v>33</v>
      </c>
      <c r="D64" s="27">
        <v>45719</v>
      </c>
      <c r="E64" s="21" t="s">
        <v>17</v>
      </c>
      <c r="F64" s="46" t="s">
        <v>51</v>
      </c>
      <c r="G64" s="23">
        <v>352617.26</v>
      </c>
      <c r="H64" s="23">
        <v>0</v>
      </c>
      <c r="I64" s="23">
        <f t="shared" ref="I64:I76" si="2">I63+G64-H64</f>
        <v>8249583.9900000002</v>
      </c>
    </row>
    <row r="65" spans="1:9" ht="16.149999999999999" customHeight="1">
      <c r="A65" s="3">
        <v>2085001001</v>
      </c>
      <c r="B65" s="25" t="s">
        <v>24</v>
      </c>
      <c r="C65" s="26" t="s">
        <v>33</v>
      </c>
      <c r="D65" s="27">
        <v>45719</v>
      </c>
      <c r="E65" s="21" t="s">
        <v>17</v>
      </c>
      <c r="F65" s="46" t="s">
        <v>52</v>
      </c>
      <c r="G65" s="23">
        <v>0</v>
      </c>
      <c r="H65" s="23">
        <v>4745.7700000000004</v>
      </c>
      <c r="I65" s="23">
        <f t="shared" si="2"/>
        <v>8244838.2200000007</v>
      </c>
    </row>
    <row r="66" spans="1:9" ht="16.149999999999999" customHeight="1">
      <c r="A66" s="3">
        <v>2085001001</v>
      </c>
      <c r="B66" s="25" t="s">
        <v>24</v>
      </c>
      <c r="C66" s="26" t="s">
        <v>33</v>
      </c>
      <c r="D66" s="47">
        <v>45719</v>
      </c>
      <c r="E66" s="21" t="s">
        <v>17</v>
      </c>
      <c r="F66" s="48" t="s">
        <v>52</v>
      </c>
      <c r="G66" s="23">
        <v>0</v>
      </c>
      <c r="H66" s="49">
        <v>15254.23</v>
      </c>
      <c r="I66" s="23">
        <f t="shared" si="2"/>
        <v>8229583.9900000002</v>
      </c>
    </row>
    <row r="67" spans="1:9" ht="16.149999999999999" customHeight="1">
      <c r="A67" s="3">
        <v>2085001001</v>
      </c>
      <c r="B67" s="25" t="s">
        <v>23</v>
      </c>
      <c r="C67" s="26" t="s">
        <v>32</v>
      </c>
      <c r="D67" s="47">
        <v>45721</v>
      </c>
      <c r="E67" s="21" t="s">
        <v>17</v>
      </c>
      <c r="F67" s="50" t="s">
        <v>53</v>
      </c>
      <c r="G67" s="23">
        <v>0</v>
      </c>
      <c r="H67" s="49">
        <v>4537006.7300000004</v>
      </c>
      <c r="I67" s="23">
        <f t="shared" si="2"/>
        <v>3692577.26</v>
      </c>
    </row>
    <row r="68" spans="1:9" ht="16.149999999999999" customHeight="1">
      <c r="A68" s="3">
        <v>2085001001</v>
      </c>
      <c r="B68" s="25" t="s">
        <v>24</v>
      </c>
      <c r="C68" s="26" t="s">
        <v>33</v>
      </c>
      <c r="D68" s="47">
        <v>45728</v>
      </c>
      <c r="E68" s="21" t="s">
        <v>17</v>
      </c>
      <c r="F68" s="50" t="s">
        <v>54</v>
      </c>
      <c r="G68" s="23">
        <v>0</v>
      </c>
      <c r="H68" s="49">
        <v>2372.88</v>
      </c>
      <c r="I68" s="23">
        <f t="shared" si="2"/>
        <v>3690204.38</v>
      </c>
    </row>
    <row r="69" spans="1:9" ht="16.149999999999999" customHeight="1">
      <c r="A69" s="3">
        <v>2085001001</v>
      </c>
      <c r="B69" s="25" t="s">
        <v>24</v>
      </c>
      <c r="C69" s="26" t="s">
        <v>33</v>
      </c>
      <c r="D69" s="47">
        <v>45728</v>
      </c>
      <c r="E69" s="21" t="s">
        <v>17</v>
      </c>
      <c r="F69" s="50" t="s">
        <v>54</v>
      </c>
      <c r="G69" s="23">
        <v>0</v>
      </c>
      <c r="H69" s="49">
        <v>7627.12</v>
      </c>
      <c r="I69" s="23">
        <f t="shared" si="2"/>
        <v>3682577.26</v>
      </c>
    </row>
    <row r="70" spans="1:9" ht="16.149999999999999" customHeight="1">
      <c r="A70" s="3">
        <v>2085001001</v>
      </c>
      <c r="B70" s="25" t="s">
        <v>24</v>
      </c>
      <c r="C70" s="26" t="s">
        <v>33</v>
      </c>
      <c r="D70" s="47">
        <v>45728</v>
      </c>
      <c r="E70" s="21" t="s">
        <v>17</v>
      </c>
      <c r="F70" s="50" t="s">
        <v>55</v>
      </c>
      <c r="G70" s="23">
        <v>0</v>
      </c>
      <c r="H70" s="49">
        <v>352617.26</v>
      </c>
      <c r="I70" s="23">
        <f t="shared" si="2"/>
        <v>3329960</v>
      </c>
    </row>
    <row r="71" spans="1:9" ht="16.149999999999999" customHeight="1">
      <c r="A71" s="3">
        <v>2085001001</v>
      </c>
      <c r="B71" s="25" t="s">
        <v>24</v>
      </c>
      <c r="C71" s="26" t="s">
        <v>33</v>
      </c>
      <c r="D71" s="47">
        <v>45733</v>
      </c>
      <c r="E71" s="21" t="s">
        <v>17</v>
      </c>
      <c r="F71" s="50" t="s">
        <v>56</v>
      </c>
      <c r="G71" s="23">
        <v>0</v>
      </c>
      <c r="H71" s="49">
        <v>1013555</v>
      </c>
      <c r="I71" s="23">
        <f t="shared" si="2"/>
        <v>2316405</v>
      </c>
    </row>
    <row r="72" spans="1:9" ht="16.149999999999999" customHeight="1">
      <c r="A72" s="3">
        <v>2085001001</v>
      </c>
      <c r="B72" s="25" t="s">
        <v>24</v>
      </c>
      <c r="C72" s="26" t="s">
        <v>33</v>
      </c>
      <c r="D72" s="47">
        <v>45737</v>
      </c>
      <c r="E72" s="21" t="s">
        <v>17</v>
      </c>
      <c r="F72" s="50" t="s">
        <v>57</v>
      </c>
      <c r="G72" s="23">
        <v>0</v>
      </c>
      <c r="H72" s="49">
        <v>657307.5</v>
      </c>
      <c r="I72" s="23">
        <f t="shared" si="2"/>
        <v>1659097.5</v>
      </c>
    </row>
    <row r="73" spans="1:9" ht="16.149999999999999" customHeight="1">
      <c r="A73" s="3">
        <v>2085001001</v>
      </c>
      <c r="B73" s="25" t="s">
        <v>24</v>
      </c>
      <c r="C73" s="26" t="s">
        <v>33</v>
      </c>
      <c r="D73" s="47">
        <v>45737</v>
      </c>
      <c r="E73" s="21" t="s">
        <v>17</v>
      </c>
      <c r="F73" s="50" t="s">
        <v>57</v>
      </c>
      <c r="G73" s="23">
        <v>0</v>
      </c>
      <c r="H73" s="49">
        <v>2728.82</v>
      </c>
      <c r="I73" s="23">
        <f t="shared" si="2"/>
        <v>1656368.68</v>
      </c>
    </row>
    <row r="74" spans="1:9" ht="16.149999999999999" customHeight="1">
      <c r="A74" s="3">
        <v>2085001001</v>
      </c>
      <c r="B74" s="25" t="s">
        <v>24</v>
      </c>
      <c r="C74" s="26" t="s">
        <v>33</v>
      </c>
      <c r="D74" s="47">
        <v>45733</v>
      </c>
      <c r="E74" s="21" t="s">
        <v>17</v>
      </c>
      <c r="F74" s="50" t="s">
        <v>57</v>
      </c>
      <c r="G74" s="23">
        <v>0</v>
      </c>
      <c r="H74" s="49">
        <v>8771.18</v>
      </c>
      <c r="I74" s="23">
        <f t="shared" si="2"/>
        <v>1647597.5</v>
      </c>
    </row>
    <row r="75" spans="1:9" ht="16.149999999999999" customHeight="1">
      <c r="A75" s="3">
        <v>2085001001</v>
      </c>
      <c r="B75" s="25" t="s">
        <v>24</v>
      </c>
      <c r="C75" s="26" t="s">
        <v>33</v>
      </c>
      <c r="D75" s="47">
        <v>45741</v>
      </c>
      <c r="E75" s="21" t="s">
        <v>17</v>
      </c>
      <c r="F75" s="50" t="s">
        <v>58</v>
      </c>
      <c r="G75" s="23">
        <v>686476.13</v>
      </c>
      <c r="H75" s="49">
        <v>0</v>
      </c>
      <c r="I75" s="23">
        <f t="shared" si="2"/>
        <v>2334073.63</v>
      </c>
    </row>
    <row r="76" spans="1:9" ht="16.149999999999999" customHeight="1">
      <c r="A76" s="3">
        <v>2085001001</v>
      </c>
      <c r="B76" s="25" t="s">
        <v>24</v>
      </c>
      <c r="C76" s="26" t="s">
        <v>33</v>
      </c>
      <c r="D76" s="47">
        <v>45744</v>
      </c>
      <c r="E76" s="21" t="s">
        <v>17</v>
      </c>
      <c r="F76" s="50" t="s">
        <v>59</v>
      </c>
      <c r="G76" s="23">
        <v>1447622.91</v>
      </c>
      <c r="H76" s="49">
        <v>0</v>
      </c>
      <c r="I76" s="23">
        <f t="shared" si="2"/>
        <v>3781696.54</v>
      </c>
    </row>
    <row r="77" spans="1:9" ht="25.15" customHeight="1">
      <c r="A77" s="65" t="s">
        <v>12</v>
      </c>
      <c r="B77" s="66"/>
      <c r="C77" s="66"/>
      <c r="D77" s="66"/>
      <c r="E77" s="66"/>
      <c r="F77" s="66"/>
      <c r="G77" s="24">
        <f>SUM(G63:G76)</f>
        <v>4523183.8</v>
      </c>
      <c r="H77" s="24">
        <f>SUM(H63:H76)</f>
        <v>6601986.4900000002</v>
      </c>
      <c r="I77" s="28">
        <f>I76</f>
        <v>3781696.54</v>
      </c>
    </row>
    <row r="78" spans="1:9" ht="15.75" customHeight="1">
      <c r="B78" s="10"/>
      <c r="C78" s="11"/>
      <c r="H78" s="10"/>
      <c r="I78" s="12"/>
    </row>
    <row r="79" spans="1:9" ht="19.899999999999999" customHeight="1">
      <c r="A79" s="62" t="s">
        <v>34</v>
      </c>
      <c r="B79" s="63"/>
      <c r="C79" s="63"/>
      <c r="D79" s="63"/>
      <c r="E79" s="63"/>
      <c r="F79" s="63"/>
      <c r="G79" s="63"/>
      <c r="H79" s="63"/>
      <c r="I79" s="64"/>
    </row>
    <row r="80" spans="1:9" ht="27" customHeight="1">
      <c r="A80" s="17" t="s">
        <v>2</v>
      </c>
      <c r="B80" s="18" t="s">
        <v>3</v>
      </c>
      <c r="C80" s="18" t="s">
        <v>4</v>
      </c>
      <c r="D80" s="17" t="s">
        <v>5</v>
      </c>
      <c r="E80" s="17" t="s">
        <v>6</v>
      </c>
      <c r="F80" s="17" t="s">
        <v>7</v>
      </c>
      <c r="G80" s="37" t="s">
        <v>8</v>
      </c>
      <c r="H80" s="38" t="s">
        <v>9</v>
      </c>
      <c r="I80" s="38" t="s">
        <v>10</v>
      </c>
    </row>
    <row r="81" spans="1:9" ht="15.95" customHeight="1">
      <c r="A81" s="39">
        <v>9607579717</v>
      </c>
      <c r="B81" s="40" t="s">
        <v>39</v>
      </c>
      <c r="C81" s="41"/>
      <c r="D81" s="42"/>
      <c r="E81" s="43"/>
      <c r="F81" s="44"/>
      <c r="G81" s="45"/>
      <c r="H81" s="45">
        <v>0</v>
      </c>
      <c r="I81" s="35">
        <v>0</v>
      </c>
    </row>
    <row r="82" spans="1:9" ht="16.149999999999999" customHeight="1">
      <c r="A82" s="3">
        <v>9607579717</v>
      </c>
      <c r="B82" s="25" t="s">
        <v>35</v>
      </c>
      <c r="C82" s="26" t="s">
        <v>32</v>
      </c>
      <c r="D82" s="27">
        <v>45720</v>
      </c>
      <c r="E82" s="21" t="s">
        <v>17</v>
      </c>
      <c r="F82" s="29">
        <v>5170030199</v>
      </c>
      <c r="G82" s="34">
        <v>6063.75</v>
      </c>
      <c r="H82" s="34">
        <v>0</v>
      </c>
      <c r="I82" s="33">
        <f>I81+G82-H82</f>
        <v>6063.75</v>
      </c>
    </row>
    <row r="83" spans="1:9" ht="16.149999999999999" customHeight="1">
      <c r="A83" s="3">
        <v>9607579717</v>
      </c>
      <c r="B83" s="25" t="s">
        <v>35</v>
      </c>
      <c r="C83" s="26" t="s">
        <v>32</v>
      </c>
      <c r="D83" s="27">
        <v>45729</v>
      </c>
      <c r="E83" s="21" t="s">
        <v>36</v>
      </c>
      <c r="F83" s="29" t="s">
        <v>48</v>
      </c>
      <c r="G83" s="34">
        <v>0</v>
      </c>
      <c r="H83" s="34">
        <v>6063.75</v>
      </c>
      <c r="I83" s="33">
        <f>I82+G83-H83</f>
        <v>0</v>
      </c>
    </row>
    <row r="84" spans="1:9" ht="25.15" customHeight="1">
      <c r="A84" s="65" t="s">
        <v>12</v>
      </c>
      <c r="B84" s="66"/>
      <c r="C84" s="66"/>
      <c r="D84" s="66"/>
      <c r="E84" s="66"/>
      <c r="F84" s="66"/>
      <c r="G84" s="51">
        <f>SUM(G82:G83)</f>
        <v>6063.75</v>
      </c>
      <c r="H84" s="51">
        <f>SUM(H82:H83)</f>
        <v>6063.75</v>
      </c>
      <c r="I84" s="52">
        <f>+I83</f>
        <v>0</v>
      </c>
    </row>
    <row r="85" spans="1:9" ht="18" customHeight="1">
      <c r="B85" s="10"/>
      <c r="C85" s="11"/>
      <c r="H85" s="10"/>
      <c r="I85" s="12"/>
    </row>
    <row r="86" spans="1:9" ht="25.15" customHeight="1">
      <c r="A86" s="65" t="s">
        <v>39</v>
      </c>
      <c r="B86" s="66"/>
      <c r="C86" s="66"/>
      <c r="D86" s="66"/>
      <c r="E86" s="66"/>
      <c r="F86" s="66"/>
      <c r="G86" s="24"/>
      <c r="H86" s="24"/>
      <c r="I86" s="24">
        <f>I9+I18+I25+I31+I62+I81</f>
        <v>14224524.330000002</v>
      </c>
    </row>
    <row r="87" spans="1:9" ht="25.15" customHeight="1">
      <c r="A87" s="65" t="s">
        <v>60</v>
      </c>
      <c r="B87" s="66"/>
      <c r="C87" s="66"/>
      <c r="D87" s="66"/>
      <c r="E87" s="66"/>
      <c r="F87" s="66"/>
      <c r="G87" s="24">
        <f>G14+G21+G27+G58+G77+G84</f>
        <v>7854390.2200000007</v>
      </c>
      <c r="H87" s="24">
        <f>H14+H21+H27+H58+H77+H84</f>
        <v>14480094</v>
      </c>
      <c r="I87" s="24">
        <f>I86+G87-H87</f>
        <v>7598820.5500000045</v>
      </c>
    </row>
    <row r="88" spans="1:9" ht="30" customHeight="1">
      <c r="A88" s="65" t="s">
        <v>42</v>
      </c>
      <c r="B88" s="66"/>
      <c r="C88" s="66"/>
      <c r="D88" s="66"/>
      <c r="E88" s="66"/>
      <c r="F88" s="66"/>
      <c r="G88" s="24">
        <f>SUM(G87)</f>
        <v>7854390.2200000007</v>
      </c>
      <c r="H88" s="24">
        <f>SUM(H87)</f>
        <v>14480094</v>
      </c>
      <c r="I88" s="28">
        <f>I87</f>
        <v>7598820.5500000045</v>
      </c>
    </row>
    <row r="89" spans="1:9" ht="15.75" customHeight="1">
      <c r="B89" s="10"/>
      <c r="C89" s="11"/>
      <c r="H89" s="10"/>
      <c r="I89" s="12"/>
    </row>
    <row r="90" spans="1:9" ht="69.95" customHeight="1">
      <c r="A90" s="73" t="s">
        <v>66</v>
      </c>
      <c r="B90" s="58"/>
      <c r="C90" s="58"/>
      <c r="D90" s="58"/>
      <c r="E90" s="32"/>
      <c r="F90" s="73" t="s">
        <v>67</v>
      </c>
      <c r="G90" s="58"/>
      <c r="H90" s="58"/>
      <c r="I90" s="58"/>
    </row>
    <row r="91" spans="1:9" ht="15.75" customHeight="1">
      <c r="B91" s="10"/>
      <c r="C91" s="11"/>
      <c r="H91" s="10"/>
      <c r="I91" s="12"/>
    </row>
    <row r="92" spans="1:9" ht="15.75" customHeight="1">
      <c r="B92" s="10"/>
      <c r="C92" s="11"/>
      <c r="H92" s="10"/>
      <c r="I92" s="12"/>
    </row>
  </sheetData>
  <mergeCells count="22">
    <mergeCell ref="A14:F14"/>
    <mergeCell ref="A16:I16"/>
    <mergeCell ref="A21:F21"/>
    <mergeCell ref="A23:I23"/>
    <mergeCell ref="A1:I1"/>
    <mergeCell ref="A2:I2"/>
    <mergeCell ref="A3:I3"/>
    <mergeCell ref="A4:I4"/>
    <mergeCell ref="A5:I5"/>
    <mergeCell ref="A7:I7"/>
    <mergeCell ref="A77:F77"/>
    <mergeCell ref="A79:I79"/>
    <mergeCell ref="A84:F84"/>
    <mergeCell ref="A27:F27"/>
    <mergeCell ref="A29:I29"/>
    <mergeCell ref="A58:F58"/>
    <mergeCell ref="A60:I60"/>
    <mergeCell ref="A88:F88"/>
    <mergeCell ref="A90:D90"/>
    <mergeCell ref="F90:I90"/>
    <mergeCell ref="A86:F86"/>
    <mergeCell ref="A87:F87"/>
  </mergeCells>
  <printOptions horizontalCentered="1"/>
  <pageMargins left="0.39370078740157483" right="0.39370078740157483" top="0.59055118110236227" bottom="0.78740157480314965" header="0" footer="0"/>
  <pageSetup scale="54" fitToHeight="0" orientation="portrait" r:id="rId1"/>
  <headerFooter>
    <oddFooter>&amp;LDGBN LIBRO BANCO AL 31 DE MARZO DEL 2025&amp;R&amp;P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DE BANCO MARZO 2025</vt:lpstr>
      <vt:lpstr>'LIBRO DE BANCO MARZO 2025'!Área_de_impresión</vt:lpstr>
      <vt:lpstr>'LIBRO DE BANCO MARZO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Solayna Vasquez Duval</dc:creator>
  <cp:lastModifiedBy>PROPIEDAD DE</cp:lastModifiedBy>
  <cp:lastPrinted>2025-04-14T00:27:07Z</cp:lastPrinted>
  <dcterms:created xsi:type="dcterms:W3CDTF">2015-06-05T18:19:34Z</dcterms:created>
  <dcterms:modified xsi:type="dcterms:W3CDTF">2025-04-15T14:45:13Z</dcterms:modified>
</cp:coreProperties>
</file>