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financiero enero 2025\"/>
    </mc:Choice>
  </mc:AlternateContent>
  <bookViews>
    <workbookView xWindow="0" yWindow="0" windowWidth="28800" windowHeight="12210"/>
  </bookViews>
  <sheets>
    <sheet name="LIBRO DE BANCO ENERO 2025" sheetId="12" r:id="rId1"/>
  </sheets>
  <definedNames>
    <definedName name="_xlnm.Print_Area" localSheetId="0">'LIBRO DE BANCO ENERO 2025'!$A$1:$I$116</definedName>
    <definedName name="Tabla4" localSheetId="0">#REF!</definedName>
    <definedName name="Tabla4">#REF!</definedName>
    <definedName name="Tabla46" localSheetId="0">#REF!</definedName>
    <definedName name="Tabla46">#REF!</definedName>
    <definedName name="_xlnm.Print_Titles" localSheetId="0">'LIBRO DE BANCO ENERO 2025'!$1:$5</definedName>
  </definedNames>
  <calcPr calcId="162913"/>
</workbook>
</file>

<file path=xl/calcChain.xml><?xml version="1.0" encoding="utf-8"?>
<calcChain xmlns="http://schemas.openxmlformats.org/spreadsheetml/2006/main">
  <c r="I112" i="12" l="1"/>
  <c r="H51" i="12"/>
  <c r="H113" i="12" s="1"/>
  <c r="G51" i="12"/>
  <c r="G113" i="12" s="1"/>
  <c r="I29" i="12"/>
  <c r="I30" i="12" s="1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I113" i="12" s="1"/>
  <c r="H110" i="12" l="1"/>
  <c r="G110" i="12"/>
  <c r="I110" i="12"/>
  <c r="H103" i="12"/>
  <c r="G103" i="12"/>
  <c r="I56" i="12"/>
  <c r="I57" i="12" s="1"/>
  <c r="I58" i="12" s="1"/>
  <c r="I59" i="12" s="1"/>
  <c r="I60" i="12" s="1"/>
  <c r="I61" i="12" s="1"/>
  <c r="I62" i="12" s="1"/>
  <c r="I63" i="12" s="1"/>
  <c r="I64" i="12" s="1"/>
  <c r="I65" i="12" s="1"/>
  <c r="I66" i="12" s="1"/>
  <c r="I67" i="12" s="1"/>
  <c r="I68" i="12" s="1"/>
  <c r="I69" i="12" s="1"/>
  <c r="I70" i="12" s="1"/>
  <c r="I71" i="12" s="1"/>
  <c r="I72" i="12" s="1"/>
  <c r="I73" i="12" s="1"/>
  <c r="I74" i="12" s="1"/>
  <c r="I75" i="12" s="1"/>
  <c r="I76" i="12" s="1"/>
  <c r="I77" i="12" s="1"/>
  <c r="I78" i="12" s="1"/>
  <c r="I79" i="12" s="1"/>
  <c r="I80" i="12" s="1"/>
  <c r="I81" i="12" s="1"/>
  <c r="I82" i="12" s="1"/>
  <c r="I83" i="12" s="1"/>
  <c r="I84" i="12" s="1"/>
  <c r="I85" i="12" s="1"/>
  <c r="I86" i="12" s="1"/>
  <c r="I87" i="12" s="1"/>
  <c r="I88" i="12" s="1"/>
  <c r="I89" i="12" s="1"/>
  <c r="I90" i="12" s="1"/>
  <c r="I91" i="12" s="1"/>
  <c r="I92" i="12" s="1"/>
  <c r="I93" i="12" s="1"/>
  <c r="I94" i="12" s="1"/>
  <c r="I95" i="12" s="1"/>
  <c r="I96" i="12" s="1"/>
  <c r="I97" i="12" s="1"/>
  <c r="I98" i="12" s="1"/>
  <c r="I99" i="12" s="1"/>
  <c r="I100" i="12" s="1"/>
  <c r="I101" i="12" s="1"/>
  <c r="I102" i="12" s="1"/>
  <c r="I103" i="12" s="1"/>
  <c r="H24" i="12"/>
  <c r="G24" i="12"/>
  <c r="I23" i="12"/>
  <c r="I24" i="12" s="1"/>
  <c r="H18" i="12"/>
  <c r="G18" i="12"/>
  <c r="I16" i="12"/>
  <c r="I17" i="12" s="1"/>
  <c r="I18" i="12" s="1"/>
  <c r="H11" i="12"/>
  <c r="G11" i="12"/>
  <c r="I10" i="12"/>
  <c r="I11" i="12" s="1"/>
</calcChain>
</file>

<file path=xl/sharedStrings.xml><?xml version="1.0" encoding="utf-8"?>
<sst xmlns="http://schemas.openxmlformats.org/spreadsheetml/2006/main" count="385" uniqueCount="90">
  <si>
    <t>Cta. Fondo en Avance por Excepción - No. 960-472532-3 - DOP</t>
  </si>
  <si>
    <t>Valores en RD$</t>
  </si>
  <si>
    <t>Cuenta Bancaria</t>
  </si>
  <si>
    <t>Beneficiario/Cliente</t>
  </si>
  <si>
    <t>Descripción</t>
  </si>
  <si>
    <t>Fecha Transacción</t>
  </si>
  <si>
    <t>Tipo Transacción</t>
  </si>
  <si>
    <t>Numero                        Transacción</t>
  </si>
  <si>
    <t>Débito</t>
  </si>
  <si>
    <t>Crédito</t>
  </si>
  <si>
    <t>Balance</t>
  </si>
  <si>
    <t>960-472532-3</t>
  </si>
  <si>
    <t>Totales</t>
  </si>
  <si>
    <t>Cta. Fondo Reponible - No. 240-016429-5 - DOP</t>
  </si>
  <si>
    <t>240-016429-5</t>
  </si>
  <si>
    <t>Cta. Pagos a Terceros - No. 314-000162-4 - DOP</t>
  </si>
  <si>
    <t>Cta. Colectora de Recursos Directos</t>
  </si>
  <si>
    <t>Transferencias</t>
  </si>
  <si>
    <t>Cta. Recursos de Captación Directa</t>
  </si>
  <si>
    <t>0102520526</t>
  </si>
  <si>
    <t>Cta. Recursos de Captación Directa - No. 2085001000 - DOP</t>
  </si>
  <si>
    <t>Transferencia</t>
  </si>
  <si>
    <t>Cta. Recursos de Captación Directa - No. 2085001001 - DOP</t>
  </si>
  <si>
    <t>Cta. Recursos de Captación Directa -1000</t>
  </si>
  <si>
    <t>Cta. Recursos de Captación Directa -1001</t>
  </si>
  <si>
    <t>Director Financiero</t>
  </si>
  <si>
    <t>COMISIÓN MANEJO DE CUENTA</t>
  </si>
  <si>
    <t>9990002</t>
  </si>
  <si>
    <t>Banco de Reservas</t>
  </si>
  <si>
    <t>Empleados de la DGBN</t>
  </si>
  <si>
    <t>Impuestos</t>
  </si>
  <si>
    <t>Comision</t>
  </si>
  <si>
    <t>Asignacion Cuota de Pago Debito</t>
  </si>
  <si>
    <t>Transferencia automatica Recibida</t>
  </si>
  <si>
    <t xml:space="preserve">0102520526               </t>
  </si>
  <si>
    <t>Asignaciòn Cuota de Pago Credito</t>
  </si>
  <si>
    <t>Ordenamiento de  Pago Emitido</t>
  </si>
  <si>
    <t>314-000162-5</t>
  </si>
  <si>
    <t>MOTO FRANCIS, SRL</t>
  </si>
  <si>
    <t>53258</t>
  </si>
  <si>
    <t>53439</t>
  </si>
  <si>
    <t>53463</t>
  </si>
  <si>
    <t>53687</t>
  </si>
  <si>
    <t>53707</t>
  </si>
  <si>
    <t>53711</t>
  </si>
  <si>
    <t>53731</t>
  </si>
  <si>
    <t>53762</t>
  </si>
  <si>
    <t>385893</t>
  </si>
  <si>
    <t>385894</t>
  </si>
  <si>
    <t>387315</t>
  </si>
  <si>
    <t>387773</t>
  </si>
  <si>
    <t>387772</t>
  </si>
  <si>
    <t>388041</t>
  </si>
  <si>
    <t>02905</t>
  </si>
  <si>
    <t>395058</t>
  </si>
  <si>
    <t>400810</t>
  </si>
  <si>
    <t>400809</t>
  </si>
  <si>
    <t>404152</t>
  </si>
  <si>
    <t>404153</t>
  </si>
  <si>
    <t>404158</t>
  </si>
  <si>
    <t>404154</t>
  </si>
  <si>
    <t>404155</t>
  </si>
  <si>
    <t>404852</t>
  </si>
  <si>
    <t>404853</t>
  </si>
  <si>
    <t>404854</t>
  </si>
  <si>
    <t>404855</t>
  </si>
  <si>
    <t>404856</t>
  </si>
  <si>
    <t>404857</t>
  </si>
  <si>
    <t>404858</t>
  </si>
  <si>
    <t>404859</t>
  </si>
  <si>
    <t>404860</t>
  </si>
  <si>
    <t>404861</t>
  </si>
  <si>
    <t>404862</t>
  </si>
  <si>
    <t>Cta. Recursos de Captación Directa - No. 9607579717 - DOP</t>
  </si>
  <si>
    <t>Cta. Recursos de Captación Directa -9717</t>
  </si>
  <si>
    <t>024n</t>
  </si>
  <si>
    <t>Cargos</t>
  </si>
  <si>
    <t>94</t>
  </si>
  <si>
    <t>Felipe López García</t>
  </si>
  <si>
    <t>CARGO BALANCE</t>
  </si>
  <si>
    <t>COMISION DE CUENTA</t>
  </si>
  <si>
    <t>BALANCE INICIAL</t>
  </si>
  <si>
    <t>Direccion Financiera</t>
  </si>
  <si>
    <t>Tipo
Transacción</t>
  </si>
  <si>
    <t>AL 31 DE ENERO DEL 2025</t>
  </si>
  <si>
    <t>LIBRO BANCO</t>
  </si>
  <si>
    <t>BALANCE GENERAL</t>
  </si>
  <si>
    <t>Encardo de Contabilidad</t>
  </si>
  <si>
    <t>Francisco De Leon Grullon</t>
  </si>
  <si>
    <t xml:space="preserve">                                         BALANCE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</si>
</sst>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-* #,##0.00\ _€_-;\-* #,##0.00\ _€_-;_-* &quot;-&quot;??\ _€_-;_-@_-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4">
    <xf numFmtId="0" fontId="0" fillId="0" borderId="0"/>
    <xf numFmtId="0" fontId="2" fillId="0" borderId="12"/>
    <xf numFmtId="0" fontId="2" fillId="0" borderId="12"/>
    <xf numFmtId="0" fontId="2" fillId="0" borderId="12"/>
    <xf numFmtId="0" fontId="2" fillId="0" borderId="12"/>
    <xf numFmtId="43" fontId="3" fillId="0" borderId="12" applyFont="0" applyFill="0" applyBorder="0" applyAlignment="0" applyProtection="0"/>
    <xf numFmtId="165" fontId="2" fillId="0" borderId="12" applyFont="0" applyFill="0" applyBorder="0" applyAlignment="0" applyProtection="0"/>
    <xf numFmtId="0" fontId="1" fillId="0" borderId="12"/>
    <xf numFmtId="43" fontId="1" fillId="0" borderId="12" applyFont="0" applyFill="0" applyBorder="0" applyAlignment="0" applyProtection="0"/>
    <xf numFmtId="0" fontId="1" fillId="0" borderId="12"/>
    <xf numFmtId="0" fontId="1" fillId="0" borderId="12"/>
    <xf numFmtId="0" fontId="1" fillId="0" borderId="12"/>
    <xf numFmtId="0" fontId="1" fillId="0" borderId="12"/>
    <xf numFmtId="165" fontId="1" fillId="0" borderId="12" applyFont="0" applyFill="0" applyBorder="0" applyAlignment="0" applyProtection="0"/>
  </cellStyleXfs>
  <cellXfs count="134">
    <xf numFmtId="0" fontId="0" fillId="0" borderId="0" xfId="0"/>
    <xf numFmtId="0" fontId="4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4" fontId="4" fillId="4" borderId="23" xfId="2" applyNumberFormat="1" applyFont="1" applyFill="1" applyBorder="1" applyAlignment="1">
      <alignment horizontal="left" vertical="center"/>
    </xf>
    <xf numFmtId="4" fontId="8" fillId="4" borderId="23" xfId="0" applyNumberFormat="1" applyFont="1" applyFill="1" applyBorder="1" applyAlignment="1">
      <alignment horizontal="left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left" vertical="center"/>
    </xf>
    <xf numFmtId="49" fontId="9" fillId="4" borderId="23" xfId="0" applyNumberFormat="1" applyFont="1" applyFill="1" applyBorder="1" applyAlignment="1">
      <alignment horizontal="left" vertical="center"/>
    </xf>
    <xf numFmtId="4" fontId="9" fillId="4" borderId="23" xfId="0" applyNumberFormat="1" applyFont="1" applyFill="1" applyBorder="1" applyAlignment="1">
      <alignment horizontal="right" vertical="center"/>
    </xf>
    <xf numFmtId="4" fontId="5" fillId="5" borderId="22" xfId="0" applyNumberFormat="1" applyFont="1" applyFill="1" applyBorder="1" applyAlignment="1">
      <alignment vertical="center"/>
    </xf>
    <xf numFmtId="4" fontId="5" fillId="5" borderId="2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4" fontId="4" fillId="4" borderId="24" xfId="2" applyNumberFormat="1" applyFont="1" applyFill="1" applyBorder="1" applyAlignment="1">
      <alignment horizontal="left" vertical="center"/>
    </xf>
    <xf numFmtId="4" fontId="4" fillId="4" borderId="24" xfId="0" applyNumberFormat="1" applyFont="1" applyFill="1" applyBorder="1" applyAlignment="1">
      <alignment horizontal="left" vertical="center"/>
    </xf>
    <xf numFmtId="164" fontId="9" fillId="4" borderId="24" xfId="0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center" vertical="center"/>
    </xf>
    <xf numFmtId="49" fontId="9" fillId="4" borderId="24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right" vertical="center"/>
    </xf>
    <xf numFmtId="4" fontId="9" fillId="4" borderId="5" xfId="0" applyNumberFormat="1" applyFont="1" applyFill="1" applyBorder="1" applyAlignment="1">
      <alignment horizontal="right" vertical="center"/>
    </xf>
    <xf numFmtId="4" fontId="4" fillId="4" borderId="23" xfId="0" applyNumberFormat="1" applyFont="1" applyFill="1" applyBorder="1" applyAlignment="1">
      <alignment horizontal="left" vertical="center"/>
    </xf>
    <xf numFmtId="0" fontId="9" fillId="4" borderId="23" xfId="2" applyFont="1" applyFill="1" applyBorder="1" applyAlignment="1">
      <alignment horizontal="center" vertical="center"/>
    </xf>
    <xf numFmtId="49" fontId="9" fillId="4" borderId="23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4" fontId="6" fillId="0" borderId="23" xfId="0" applyNumberFormat="1" applyFont="1" applyBorder="1" applyAlignment="1">
      <alignment horizontal="left" vertical="center"/>
    </xf>
    <xf numFmtId="14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4" fontId="5" fillId="5" borderId="23" xfId="0" applyNumberFormat="1" applyFont="1" applyFill="1" applyBorder="1" applyAlignment="1">
      <alignment vertical="center"/>
    </xf>
    <xf numFmtId="4" fontId="7" fillId="3" borderId="5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4" fontId="6" fillId="4" borderId="23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 wrapText="1"/>
    </xf>
    <xf numFmtId="14" fontId="6" fillId="0" borderId="23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right" vertical="center"/>
    </xf>
    <xf numFmtId="0" fontId="4" fillId="4" borderId="25" xfId="0" applyFont="1" applyFill="1" applyBorder="1" applyAlignment="1">
      <alignment horizontal="center" vertical="center"/>
    </xf>
    <xf numFmtId="4" fontId="6" fillId="4" borderId="25" xfId="0" applyNumberFormat="1" applyFont="1" applyFill="1" applyBorder="1" applyAlignment="1">
      <alignment horizontal="left" vertical="center"/>
    </xf>
    <xf numFmtId="14" fontId="6" fillId="0" borderId="25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right" vertical="center"/>
    </xf>
    <xf numFmtId="4" fontId="5" fillId="5" borderId="16" xfId="0" applyNumberFormat="1" applyFont="1" applyFill="1" applyBorder="1" applyAlignment="1">
      <alignment vertical="center"/>
    </xf>
    <xf numFmtId="4" fontId="5" fillId="5" borderId="20" xfId="0" applyNumberFormat="1" applyFont="1" applyFill="1" applyBorder="1" applyAlignment="1">
      <alignment vertical="center"/>
    </xf>
    <xf numFmtId="4" fontId="5" fillId="5" borderId="23" xfId="0" applyNumberFormat="1" applyFont="1" applyFill="1" applyBorder="1" applyAlignment="1">
      <alignment horizontal="right"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" fontId="5" fillId="5" borderId="25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/>
    <xf numFmtId="4" fontId="5" fillId="2" borderId="1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14" fontId="4" fillId="0" borderId="23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right" wrapText="1"/>
    </xf>
    <xf numFmtId="4" fontId="5" fillId="5" borderId="16" xfId="0" applyNumberFormat="1" applyFont="1" applyFill="1" applyBorder="1"/>
    <xf numFmtId="4" fontId="5" fillId="0" borderId="5" xfId="0" applyNumberFormat="1" applyFont="1" applyBorder="1" applyAlignment="1">
      <alignment horizontal="right"/>
    </xf>
    <xf numFmtId="0" fontId="5" fillId="0" borderId="1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5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</cellXfs>
  <cellStyles count="14">
    <cellStyle name="Millares 2" xfId="5"/>
    <cellStyle name="Millares 3" xfId="6"/>
    <cellStyle name="Millares 3 2" xfId="13"/>
    <cellStyle name="Millares 4" xfId="8"/>
    <cellStyle name="Normal" xfId="0" builtinId="0"/>
    <cellStyle name="Normal 2" xfId="2"/>
    <cellStyle name="Normal 2 2" xfId="4"/>
    <cellStyle name="Normal 2 2 2" xfId="12"/>
    <cellStyle name="Normal 2 3" xfId="10"/>
    <cellStyle name="Normal 3" xfId="3"/>
    <cellStyle name="Normal 3 2" xfId="11"/>
    <cellStyle name="Normal 4" xfId="1"/>
    <cellStyle name="Normal 4 2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104774</xdr:rowOff>
    </xdr:from>
    <xdr:to>
      <xdr:col>4</xdr:col>
      <xdr:colOff>862341</xdr:colOff>
      <xdr:row>1</xdr:row>
      <xdr:rowOff>9524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104774"/>
          <a:ext cx="2767341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6"/>
  <sheetViews>
    <sheetView showGridLines="0" tabSelected="1" view="pageBreakPreview" zoomScaleNormal="100" zoomScaleSheetLayoutView="100" workbookViewId="0">
      <selection activeCell="A3" sqref="A3:I3"/>
    </sheetView>
  </sheetViews>
  <sheetFormatPr baseColWidth="10" defaultRowHeight="15" customHeight="1"/>
  <cols>
    <col min="1" max="1" width="16.28515625" style="1" customWidth="1"/>
    <col min="2" max="2" width="36.42578125" style="1" bestFit="1" customWidth="1"/>
    <col min="3" max="3" width="30" style="1" bestFit="1" customWidth="1"/>
    <col min="4" max="4" width="13.7109375" style="1" bestFit="1" customWidth="1"/>
    <col min="5" max="5" width="16.7109375" style="1" bestFit="1" customWidth="1"/>
    <col min="6" max="6" width="12" style="1" bestFit="1" customWidth="1"/>
    <col min="7" max="7" width="19.28515625" style="1" bestFit="1" customWidth="1"/>
    <col min="8" max="8" width="15.28515625" style="1" bestFit="1" customWidth="1"/>
    <col min="9" max="9" width="19.28515625" style="1" bestFit="1" customWidth="1"/>
    <col min="10" max="16384" width="11.42578125" style="1"/>
  </cols>
  <sheetData>
    <row r="1" spans="1:9" ht="99.95" customHeight="1">
      <c r="A1" s="122"/>
      <c r="B1" s="122"/>
      <c r="C1" s="122"/>
      <c r="D1" s="122"/>
      <c r="E1" s="122"/>
      <c r="F1" s="122"/>
      <c r="G1" s="122"/>
      <c r="H1" s="122"/>
      <c r="I1" s="122"/>
    </row>
    <row r="2" spans="1:9" ht="15.95" customHeight="1">
      <c r="A2" s="110" t="s">
        <v>82</v>
      </c>
      <c r="B2" s="111"/>
      <c r="C2" s="111"/>
      <c r="D2" s="111"/>
      <c r="E2" s="111"/>
      <c r="F2" s="111"/>
      <c r="G2" s="111"/>
      <c r="H2" s="111"/>
      <c r="I2" s="112"/>
    </row>
    <row r="3" spans="1:9" ht="15.95" customHeight="1">
      <c r="A3" s="113" t="s">
        <v>85</v>
      </c>
      <c r="B3" s="114"/>
      <c r="C3" s="114"/>
      <c r="D3" s="114"/>
      <c r="E3" s="114"/>
      <c r="F3" s="114"/>
      <c r="G3" s="114"/>
      <c r="H3" s="114"/>
      <c r="I3" s="114"/>
    </row>
    <row r="4" spans="1:9" ht="15.95" customHeight="1">
      <c r="A4" s="115" t="s">
        <v>84</v>
      </c>
      <c r="B4" s="116"/>
      <c r="C4" s="116"/>
      <c r="D4" s="116"/>
      <c r="E4" s="116"/>
      <c r="F4" s="116"/>
      <c r="G4" s="116"/>
      <c r="H4" s="116"/>
      <c r="I4" s="117"/>
    </row>
    <row r="5" spans="1:9" ht="15.95" customHeight="1">
      <c r="A5" s="118" t="s">
        <v>1</v>
      </c>
      <c r="B5" s="116"/>
      <c r="C5" s="116"/>
      <c r="D5" s="116"/>
      <c r="E5" s="116"/>
      <c r="F5" s="116"/>
      <c r="G5" s="116"/>
      <c r="H5" s="116"/>
      <c r="I5" s="117"/>
    </row>
    <row r="6" spans="1:9" ht="15.95" customHeight="1">
      <c r="A6" s="80"/>
      <c r="B6" s="2"/>
      <c r="C6" s="2"/>
      <c r="D6" s="2"/>
      <c r="E6" s="2"/>
      <c r="F6" s="2"/>
      <c r="G6" s="2"/>
      <c r="H6" s="2"/>
      <c r="I6" s="2"/>
    </row>
    <row r="7" spans="1:9" ht="15.95" customHeight="1">
      <c r="A7" s="123" t="s">
        <v>13</v>
      </c>
      <c r="B7" s="124"/>
      <c r="C7" s="124"/>
      <c r="D7" s="124"/>
      <c r="E7" s="124"/>
      <c r="F7" s="124"/>
      <c r="G7" s="124"/>
      <c r="H7" s="124"/>
      <c r="I7" s="125"/>
    </row>
    <row r="8" spans="1:9" ht="15.95" customHeight="1">
      <c r="A8" s="106" t="s">
        <v>89</v>
      </c>
      <c r="B8" s="106"/>
      <c r="C8" s="106"/>
      <c r="D8" s="106"/>
      <c r="E8" s="106"/>
      <c r="F8" s="106"/>
      <c r="G8" s="106"/>
      <c r="H8" s="106"/>
      <c r="I8" s="3">
        <v>1436.8899999999994</v>
      </c>
    </row>
    <row r="9" spans="1:9" ht="43.5" customHeight="1">
      <c r="A9" s="4" t="s">
        <v>2</v>
      </c>
      <c r="B9" s="5" t="s">
        <v>3</v>
      </c>
      <c r="C9" s="5" t="s">
        <v>4</v>
      </c>
      <c r="D9" s="6" t="s">
        <v>5</v>
      </c>
      <c r="E9" s="6" t="s">
        <v>83</v>
      </c>
      <c r="F9" s="6" t="s">
        <v>7</v>
      </c>
      <c r="G9" s="5" t="s">
        <v>8</v>
      </c>
      <c r="H9" s="6" t="s">
        <v>9</v>
      </c>
      <c r="I9" s="6" t="s">
        <v>10</v>
      </c>
    </row>
    <row r="10" spans="1:9" ht="15.95" customHeight="1">
      <c r="A10" s="7" t="s">
        <v>14</v>
      </c>
      <c r="B10" s="8" t="s">
        <v>28</v>
      </c>
      <c r="C10" s="9" t="s">
        <v>26</v>
      </c>
      <c r="D10" s="10">
        <v>45688</v>
      </c>
      <c r="E10" s="11" t="s">
        <v>31</v>
      </c>
      <c r="F10" s="12" t="s">
        <v>27</v>
      </c>
      <c r="G10" s="13">
        <v>0</v>
      </c>
      <c r="H10" s="13">
        <v>175</v>
      </c>
      <c r="I10" s="13">
        <f>+I8+G10-H10</f>
        <v>1261.8899999999994</v>
      </c>
    </row>
    <row r="11" spans="1:9" ht="24.95" customHeight="1">
      <c r="A11" s="107" t="s">
        <v>12</v>
      </c>
      <c r="B11" s="108"/>
      <c r="C11" s="108"/>
      <c r="D11" s="108"/>
      <c r="E11" s="108"/>
      <c r="F11" s="109"/>
      <c r="G11" s="14">
        <f>SUM(G10)</f>
        <v>0</v>
      </c>
      <c r="H11" s="14">
        <f>SUM(H10)</f>
        <v>175</v>
      </c>
      <c r="I11" s="15">
        <f>+I10</f>
        <v>1261.8899999999994</v>
      </c>
    </row>
    <row r="12" spans="1:9" ht="15.75" customHeight="1">
      <c r="B12" s="16"/>
      <c r="C12" s="17"/>
      <c r="H12" s="16"/>
      <c r="I12" s="18"/>
    </row>
    <row r="13" spans="1:9" ht="19.5" customHeight="1">
      <c r="A13" s="118" t="s">
        <v>0</v>
      </c>
      <c r="B13" s="118"/>
      <c r="C13" s="118"/>
      <c r="D13" s="118"/>
      <c r="E13" s="118"/>
      <c r="F13" s="118"/>
      <c r="G13" s="118"/>
      <c r="H13" s="118"/>
      <c r="I13" s="118"/>
    </row>
    <row r="14" spans="1:9" ht="18.75" customHeight="1">
      <c r="A14" s="106" t="s">
        <v>81</v>
      </c>
      <c r="B14" s="106"/>
      <c r="C14" s="106"/>
      <c r="D14" s="106"/>
      <c r="E14" s="106"/>
      <c r="F14" s="106"/>
      <c r="G14" s="106"/>
      <c r="H14" s="106"/>
      <c r="I14" s="3">
        <v>3257.6799999999675</v>
      </c>
    </row>
    <row r="15" spans="1:9" ht="42.75" customHeight="1">
      <c r="A15" s="4" t="s">
        <v>2</v>
      </c>
      <c r="B15" s="19" t="s">
        <v>3</v>
      </c>
      <c r="C15" s="19" t="s">
        <v>4</v>
      </c>
      <c r="D15" s="4" t="s">
        <v>5</v>
      </c>
      <c r="E15" s="4" t="s">
        <v>6</v>
      </c>
      <c r="F15" s="4" t="s">
        <v>7</v>
      </c>
      <c r="G15" s="5" t="s">
        <v>8</v>
      </c>
      <c r="H15" s="6" t="s">
        <v>9</v>
      </c>
      <c r="I15" s="6" t="s">
        <v>10</v>
      </c>
    </row>
    <row r="16" spans="1:9" ht="15.95" customHeight="1">
      <c r="A16" s="20" t="s">
        <v>11</v>
      </c>
      <c r="B16" s="21" t="s">
        <v>29</v>
      </c>
      <c r="C16" s="22" t="s">
        <v>79</v>
      </c>
      <c r="D16" s="23">
        <v>45688</v>
      </c>
      <c r="E16" s="24" t="s">
        <v>21</v>
      </c>
      <c r="F16" s="25" t="s">
        <v>27</v>
      </c>
      <c r="G16" s="26">
        <v>0</v>
      </c>
      <c r="H16" s="27">
        <v>150</v>
      </c>
      <c r="I16" s="27">
        <f>I14+G16-H16</f>
        <v>3107.6799999999675</v>
      </c>
    </row>
    <row r="17" spans="1:9" ht="15.95" customHeight="1">
      <c r="A17" s="7" t="s">
        <v>11</v>
      </c>
      <c r="B17" s="8" t="s">
        <v>28</v>
      </c>
      <c r="C17" s="28" t="s">
        <v>80</v>
      </c>
      <c r="D17" s="10">
        <v>45688</v>
      </c>
      <c r="E17" s="29" t="s">
        <v>21</v>
      </c>
      <c r="F17" s="30" t="s">
        <v>27</v>
      </c>
      <c r="G17" s="26">
        <v>0</v>
      </c>
      <c r="H17" s="27">
        <v>175</v>
      </c>
      <c r="I17" s="27">
        <f t="shared" ref="I17" si="0">I16+G17-H17</f>
        <v>2932.6799999999675</v>
      </c>
    </row>
    <row r="18" spans="1:9" ht="24.95" customHeight="1">
      <c r="A18" s="129" t="s">
        <v>12</v>
      </c>
      <c r="B18" s="130"/>
      <c r="C18" s="130"/>
      <c r="D18" s="130"/>
      <c r="E18" s="130"/>
      <c r="F18" s="131"/>
      <c r="G18" s="14">
        <f>SUM(G16:G17)</f>
        <v>0</v>
      </c>
      <c r="H18" s="14">
        <f>SUM(H16:H17)</f>
        <v>325</v>
      </c>
      <c r="I18" s="15">
        <f>I17</f>
        <v>2932.6799999999675</v>
      </c>
    </row>
    <row r="19" spans="1:9" ht="15.75" customHeight="1">
      <c r="B19" s="16"/>
      <c r="C19" s="17"/>
      <c r="G19" s="31"/>
      <c r="H19" s="16"/>
      <c r="I19" s="18"/>
    </row>
    <row r="20" spans="1:9" ht="18.75" customHeight="1">
      <c r="A20" s="118" t="s">
        <v>15</v>
      </c>
      <c r="B20" s="116"/>
      <c r="C20" s="116"/>
      <c r="D20" s="116"/>
      <c r="E20" s="116"/>
      <c r="F20" s="116"/>
      <c r="G20" s="116"/>
      <c r="H20" s="116"/>
      <c r="I20" s="117"/>
    </row>
    <row r="21" spans="1:9" ht="18.75" customHeight="1">
      <c r="A21" s="106" t="s">
        <v>81</v>
      </c>
      <c r="B21" s="106"/>
      <c r="C21" s="106"/>
      <c r="D21" s="106"/>
      <c r="E21" s="106"/>
      <c r="F21" s="106"/>
      <c r="G21" s="106"/>
      <c r="H21" s="106"/>
      <c r="I21" s="3">
        <v>68944.88</v>
      </c>
    </row>
    <row r="22" spans="1:9" ht="39" customHeight="1">
      <c r="A22" s="32" t="s">
        <v>2</v>
      </c>
      <c r="B22" s="33" t="s">
        <v>3</v>
      </c>
      <c r="C22" s="33" t="s">
        <v>4</v>
      </c>
      <c r="D22" s="32" t="s">
        <v>5</v>
      </c>
      <c r="E22" s="32" t="s">
        <v>6</v>
      </c>
      <c r="F22" s="32" t="s">
        <v>7</v>
      </c>
      <c r="G22" s="33" t="s">
        <v>8</v>
      </c>
      <c r="H22" s="32" t="s">
        <v>9</v>
      </c>
      <c r="I22" s="32" t="s">
        <v>10</v>
      </c>
    </row>
    <row r="23" spans="1:9" ht="15.95" customHeight="1">
      <c r="A23" s="7" t="s">
        <v>37</v>
      </c>
      <c r="B23" s="39" t="s">
        <v>38</v>
      </c>
      <c r="C23" s="34" t="s">
        <v>26</v>
      </c>
      <c r="D23" s="35">
        <v>45688</v>
      </c>
      <c r="E23" s="36" t="s">
        <v>30</v>
      </c>
      <c r="F23" s="37" t="s">
        <v>27</v>
      </c>
      <c r="G23" s="38">
        <v>0</v>
      </c>
      <c r="H23" s="38">
        <v>175</v>
      </c>
      <c r="I23" s="13">
        <f>+I21+G23-H23</f>
        <v>68769.88</v>
      </c>
    </row>
    <row r="24" spans="1:9" ht="24.95" customHeight="1">
      <c r="A24" s="132" t="s">
        <v>12</v>
      </c>
      <c r="B24" s="133"/>
      <c r="C24" s="133"/>
      <c r="D24" s="133"/>
      <c r="E24" s="133"/>
      <c r="F24" s="133"/>
      <c r="G24" s="40">
        <f>SUM(G23:G23)</f>
        <v>0</v>
      </c>
      <c r="H24" s="40">
        <f>SUM(H23:H23)</f>
        <v>175</v>
      </c>
      <c r="I24" s="40">
        <f>+I23</f>
        <v>68769.88</v>
      </c>
    </row>
    <row r="25" spans="1:9" ht="15.75" customHeight="1">
      <c r="A25" s="16"/>
      <c r="B25" s="17"/>
      <c r="G25" s="16"/>
      <c r="H25" s="18"/>
    </row>
    <row r="26" spans="1:9" s="81" customFormat="1" ht="18" customHeight="1">
      <c r="A26" s="119" t="s">
        <v>20</v>
      </c>
      <c r="B26" s="120"/>
      <c r="C26" s="120"/>
      <c r="D26" s="120"/>
      <c r="E26" s="120"/>
      <c r="F26" s="120"/>
      <c r="G26" s="120"/>
      <c r="H26" s="120"/>
      <c r="I26" s="121"/>
    </row>
    <row r="27" spans="1:9" s="81" customFormat="1" ht="18.75" customHeight="1">
      <c r="A27" s="106" t="s">
        <v>81</v>
      </c>
      <c r="B27" s="106"/>
      <c r="C27" s="106"/>
      <c r="D27" s="106"/>
      <c r="E27" s="106"/>
      <c r="F27" s="106"/>
      <c r="G27" s="106"/>
      <c r="H27" s="106"/>
      <c r="I27" s="82">
        <v>1138174.33</v>
      </c>
    </row>
    <row r="28" spans="1:9" s="81" customFormat="1" ht="39" customHeight="1">
      <c r="A28" s="83" t="s">
        <v>2</v>
      </c>
      <c r="B28" s="84" t="s">
        <v>3</v>
      </c>
      <c r="C28" s="84" t="s">
        <v>4</v>
      </c>
      <c r="D28" s="83" t="s">
        <v>5</v>
      </c>
      <c r="E28" s="83" t="s">
        <v>6</v>
      </c>
      <c r="F28" s="83" t="s">
        <v>7</v>
      </c>
      <c r="G28" s="85" t="s">
        <v>8</v>
      </c>
      <c r="H28" s="86" t="s">
        <v>9</v>
      </c>
      <c r="I28" s="86" t="s">
        <v>10</v>
      </c>
    </row>
    <row r="29" spans="1:9" s="81" customFormat="1" ht="19.5" customHeight="1">
      <c r="A29" s="87">
        <v>2085001000</v>
      </c>
      <c r="B29" s="88" t="s">
        <v>18</v>
      </c>
      <c r="C29" s="89" t="s">
        <v>32</v>
      </c>
      <c r="D29" s="90">
        <v>45660</v>
      </c>
      <c r="E29" s="87" t="s">
        <v>21</v>
      </c>
      <c r="F29" s="91" t="s">
        <v>19</v>
      </c>
      <c r="G29" s="92">
        <v>55316.34</v>
      </c>
      <c r="H29" s="93">
        <v>0</v>
      </c>
      <c r="I29" s="93">
        <f>+I27+G29-H29</f>
        <v>1193490.6700000002</v>
      </c>
    </row>
    <row r="30" spans="1:9" s="81" customFormat="1" ht="19.5" customHeight="1">
      <c r="A30" s="87">
        <v>2085001000</v>
      </c>
      <c r="B30" s="88" t="s">
        <v>16</v>
      </c>
      <c r="C30" s="89" t="s">
        <v>33</v>
      </c>
      <c r="D30" s="94">
        <v>45664</v>
      </c>
      <c r="E30" s="87" t="s">
        <v>21</v>
      </c>
      <c r="F30" s="91" t="s">
        <v>19</v>
      </c>
      <c r="G30" s="93">
        <v>800000</v>
      </c>
      <c r="H30" s="95">
        <v>0</v>
      </c>
      <c r="I30" s="93">
        <f>+I29+G30-H30</f>
        <v>1993490.6700000002</v>
      </c>
    </row>
    <row r="31" spans="1:9" s="81" customFormat="1" ht="19.5" customHeight="1">
      <c r="A31" s="87">
        <v>2085001000</v>
      </c>
      <c r="B31" s="88" t="s">
        <v>16</v>
      </c>
      <c r="C31" s="89" t="s">
        <v>33</v>
      </c>
      <c r="D31" s="94">
        <v>45664</v>
      </c>
      <c r="E31" s="87" t="s">
        <v>21</v>
      </c>
      <c r="F31" s="91" t="s">
        <v>19</v>
      </c>
      <c r="G31" s="93">
        <v>8001</v>
      </c>
      <c r="H31" s="95">
        <v>0</v>
      </c>
      <c r="I31" s="93">
        <f>+I30+G31-H31</f>
        <v>2001491.6700000002</v>
      </c>
    </row>
    <row r="32" spans="1:9" s="81" customFormat="1" ht="19.5" customHeight="1">
      <c r="A32" s="87">
        <v>2085001000</v>
      </c>
      <c r="B32" s="88" t="s">
        <v>16</v>
      </c>
      <c r="C32" s="89" t="s">
        <v>32</v>
      </c>
      <c r="D32" s="90">
        <v>45664</v>
      </c>
      <c r="E32" s="87" t="s">
        <v>21</v>
      </c>
      <c r="F32" s="91" t="s">
        <v>19</v>
      </c>
      <c r="G32" s="93">
        <v>0</v>
      </c>
      <c r="H32" s="95">
        <v>800000</v>
      </c>
      <c r="I32" s="93">
        <f t="shared" ref="I32:I50" si="1">+I31+G32-H32</f>
        <v>1201491.6700000002</v>
      </c>
    </row>
    <row r="33" spans="1:9" s="81" customFormat="1" ht="19.5" customHeight="1">
      <c r="A33" s="87">
        <v>2085001000</v>
      </c>
      <c r="B33" s="88" t="s">
        <v>16</v>
      </c>
      <c r="C33" s="89" t="s">
        <v>33</v>
      </c>
      <c r="D33" s="90">
        <v>45664</v>
      </c>
      <c r="E33" s="87" t="s">
        <v>21</v>
      </c>
      <c r="F33" s="91" t="s">
        <v>19</v>
      </c>
      <c r="G33" s="93">
        <v>2199999.9900000002</v>
      </c>
      <c r="H33" s="95">
        <v>0</v>
      </c>
      <c r="I33" s="93">
        <f t="shared" si="1"/>
        <v>3401491.66</v>
      </c>
    </row>
    <row r="34" spans="1:9" s="81" customFormat="1" ht="19.5" customHeight="1">
      <c r="A34" s="87">
        <v>2085001000</v>
      </c>
      <c r="B34" s="88" t="s">
        <v>16</v>
      </c>
      <c r="C34" s="89" t="s">
        <v>33</v>
      </c>
      <c r="D34" s="90">
        <v>45665</v>
      </c>
      <c r="E34" s="87" t="s">
        <v>21</v>
      </c>
      <c r="F34" s="91" t="s">
        <v>19</v>
      </c>
      <c r="G34" s="92">
        <v>147950</v>
      </c>
      <c r="H34" s="95">
        <v>0</v>
      </c>
      <c r="I34" s="93">
        <f t="shared" si="1"/>
        <v>3549441.66</v>
      </c>
    </row>
    <row r="35" spans="1:9" s="81" customFormat="1" ht="19.5" customHeight="1">
      <c r="A35" s="87">
        <v>2085001000</v>
      </c>
      <c r="B35" s="88" t="s">
        <v>16</v>
      </c>
      <c r="C35" s="89" t="s">
        <v>32</v>
      </c>
      <c r="D35" s="90">
        <v>45666</v>
      </c>
      <c r="E35" s="87" t="s">
        <v>21</v>
      </c>
      <c r="F35" s="91" t="s">
        <v>19</v>
      </c>
      <c r="G35" s="93">
        <v>45337.5</v>
      </c>
      <c r="H35" s="95">
        <v>0</v>
      </c>
      <c r="I35" s="93">
        <f t="shared" si="1"/>
        <v>3594779.16</v>
      </c>
    </row>
    <row r="36" spans="1:9" s="81" customFormat="1" ht="19.5" customHeight="1">
      <c r="A36" s="87">
        <v>2085001000</v>
      </c>
      <c r="B36" s="88" t="s">
        <v>16</v>
      </c>
      <c r="C36" s="89" t="s">
        <v>33</v>
      </c>
      <c r="D36" s="90">
        <v>45667</v>
      </c>
      <c r="E36" s="87" t="s">
        <v>21</v>
      </c>
      <c r="F36" s="91" t="s">
        <v>40</v>
      </c>
      <c r="G36" s="93">
        <v>153758.75</v>
      </c>
      <c r="H36" s="95">
        <v>0</v>
      </c>
      <c r="I36" s="93">
        <f t="shared" si="1"/>
        <v>3748537.91</v>
      </c>
    </row>
    <row r="37" spans="1:9" s="81" customFormat="1" ht="19.5" customHeight="1">
      <c r="A37" s="87">
        <v>2085001000</v>
      </c>
      <c r="B37" s="88" t="s">
        <v>16</v>
      </c>
      <c r="C37" s="89" t="s">
        <v>32</v>
      </c>
      <c r="D37" s="90">
        <v>45670</v>
      </c>
      <c r="E37" s="87" t="s">
        <v>21</v>
      </c>
      <c r="F37" s="91" t="s">
        <v>19</v>
      </c>
      <c r="G37" s="92">
        <v>286161.75</v>
      </c>
      <c r="H37" s="95">
        <v>0</v>
      </c>
      <c r="I37" s="93">
        <f t="shared" si="1"/>
        <v>4034699.66</v>
      </c>
    </row>
    <row r="38" spans="1:9" s="81" customFormat="1" ht="19.5" customHeight="1">
      <c r="A38" s="87">
        <v>2085001000</v>
      </c>
      <c r="B38" s="88" t="s">
        <v>16</v>
      </c>
      <c r="C38" s="89" t="s">
        <v>33</v>
      </c>
      <c r="D38" s="90">
        <v>45671</v>
      </c>
      <c r="E38" s="87" t="s">
        <v>21</v>
      </c>
      <c r="F38" s="91" t="s">
        <v>41</v>
      </c>
      <c r="G38" s="93">
        <v>184115.21</v>
      </c>
      <c r="H38" s="95">
        <v>0</v>
      </c>
      <c r="I38" s="93">
        <f t="shared" si="1"/>
        <v>4218814.87</v>
      </c>
    </row>
    <row r="39" spans="1:9" s="81" customFormat="1" ht="19.5" customHeight="1">
      <c r="A39" s="87">
        <v>2085001000</v>
      </c>
      <c r="B39" s="88" t="s">
        <v>16</v>
      </c>
      <c r="C39" s="89" t="s">
        <v>33</v>
      </c>
      <c r="D39" s="90">
        <v>45672</v>
      </c>
      <c r="E39" s="87" t="s">
        <v>21</v>
      </c>
      <c r="F39" s="91" t="s">
        <v>19</v>
      </c>
      <c r="G39" s="93">
        <v>96722.07</v>
      </c>
      <c r="H39" s="95">
        <v>0</v>
      </c>
      <c r="I39" s="93">
        <f t="shared" si="1"/>
        <v>4315536.9400000004</v>
      </c>
    </row>
    <row r="40" spans="1:9" s="81" customFormat="1" ht="19.5" customHeight="1">
      <c r="A40" s="87">
        <v>2085001000</v>
      </c>
      <c r="B40" s="88" t="s">
        <v>16</v>
      </c>
      <c r="C40" s="89" t="s">
        <v>32</v>
      </c>
      <c r="D40" s="90">
        <v>45673</v>
      </c>
      <c r="E40" s="87" t="s">
        <v>21</v>
      </c>
      <c r="F40" s="91" t="s">
        <v>19</v>
      </c>
      <c r="G40" s="92">
        <v>104613.71</v>
      </c>
      <c r="H40" s="95">
        <v>0</v>
      </c>
      <c r="I40" s="93">
        <f t="shared" si="1"/>
        <v>4420150.6500000004</v>
      </c>
    </row>
    <row r="41" spans="1:9" s="81" customFormat="1" ht="19.5" customHeight="1">
      <c r="A41" s="87">
        <v>2085001000</v>
      </c>
      <c r="B41" s="88" t="s">
        <v>16</v>
      </c>
      <c r="C41" s="89" t="s">
        <v>32</v>
      </c>
      <c r="D41" s="90">
        <v>45674</v>
      </c>
      <c r="E41" s="87" t="s">
        <v>21</v>
      </c>
      <c r="F41" s="91" t="s">
        <v>19</v>
      </c>
      <c r="G41" s="93">
        <v>134202.67000000001</v>
      </c>
      <c r="H41" s="95">
        <v>0</v>
      </c>
      <c r="I41" s="93">
        <f t="shared" si="1"/>
        <v>4554353.32</v>
      </c>
    </row>
    <row r="42" spans="1:9" s="81" customFormat="1" ht="19.5" customHeight="1">
      <c r="A42" s="87">
        <v>2085001000</v>
      </c>
      <c r="B42" s="88" t="s">
        <v>16</v>
      </c>
      <c r="C42" s="89" t="s">
        <v>32</v>
      </c>
      <c r="D42" s="90">
        <v>45677</v>
      </c>
      <c r="E42" s="87" t="s">
        <v>21</v>
      </c>
      <c r="F42" s="91" t="s">
        <v>19</v>
      </c>
      <c r="G42" s="92">
        <v>1358250.1</v>
      </c>
      <c r="H42" s="95">
        <v>0</v>
      </c>
      <c r="I42" s="93">
        <f t="shared" si="1"/>
        <v>5912603.4199999999</v>
      </c>
    </row>
    <row r="43" spans="1:9" s="81" customFormat="1" ht="19.5" customHeight="1">
      <c r="A43" s="87">
        <v>2085001000</v>
      </c>
      <c r="B43" s="88" t="s">
        <v>16</v>
      </c>
      <c r="C43" s="89" t="s">
        <v>33</v>
      </c>
      <c r="D43" s="90">
        <v>45679</v>
      </c>
      <c r="E43" s="87" t="s">
        <v>21</v>
      </c>
      <c r="F43" s="91" t="s">
        <v>19</v>
      </c>
      <c r="G43" s="93">
        <v>109714.11</v>
      </c>
      <c r="H43" s="95">
        <v>0</v>
      </c>
      <c r="I43" s="93">
        <f t="shared" si="1"/>
        <v>6022317.5300000003</v>
      </c>
    </row>
    <row r="44" spans="1:9" s="81" customFormat="1" ht="19.5" customHeight="1">
      <c r="A44" s="87">
        <v>2085001000</v>
      </c>
      <c r="B44" s="88" t="s">
        <v>16</v>
      </c>
      <c r="C44" s="89" t="s">
        <v>33</v>
      </c>
      <c r="D44" s="90">
        <v>45680</v>
      </c>
      <c r="E44" s="87" t="s">
        <v>21</v>
      </c>
      <c r="F44" s="91" t="s">
        <v>19</v>
      </c>
      <c r="G44" s="93">
        <v>68579.39</v>
      </c>
      <c r="H44" s="95">
        <v>0</v>
      </c>
      <c r="I44" s="93">
        <f t="shared" si="1"/>
        <v>6090896.9199999999</v>
      </c>
    </row>
    <row r="45" spans="1:9" s="81" customFormat="1" ht="19.5" customHeight="1">
      <c r="A45" s="87">
        <v>2085001000</v>
      </c>
      <c r="B45" s="88" t="s">
        <v>16</v>
      </c>
      <c r="C45" s="89" t="s">
        <v>33</v>
      </c>
      <c r="D45" s="90">
        <v>45681</v>
      </c>
      <c r="E45" s="87" t="s">
        <v>21</v>
      </c>
      <c r="F45" s="91" t="s">
        <v>19</v>
      </c>
      <c r="G45" s="93">
        <v>4867394.29</v>
      </c>
      <c r="H45" s="95">
        <v>0</v>
      </c>
      <c r="I45" s="93">
        <f t="shared" si="1"/>
        <v>10958291.210000001</v>
      </c>
    </row>
    <row r="46" spans="1:9" s="81" customFormat="1" ht="18" customHeight="1">
      <c r="A46" s="87">
        <v>2085001000</v>
      </c>
      <c r="B46" s="88" t="s">
        <v>16</v>
      </c>
      <c r="C46" s="89" t="s">
        <v>33</v>
      </c>
      <c r="D46" s="90">
        <v>45684</v>
      </c>
      <c r="E46" s="87" t="s">
        <v>21</v>
      </c>
      <c r="F46" s="91" t="s">
        <v>42</v>
      </c>
      <c r="G46" s="93">
        <v>11057.5</v>
      </c>
      <c r="H46" s="95">
        <v>0</v>
      </c>
      <c r="I46" s="93">
        <f t="shared" si="1"/>
        <v>10969348.710000001</v>
      </c>
    </row>
    <row r="47" spans="1:9" s="81" customFormat="1" ht="19.5" customHeight="1">
      <c r="A47" s="87">
        <v>2085001000</v>
      </c>
      <c r="B47" s="88" t="s">
        <v>16</v>
      </c>
      <c r="C47" s="89" t="s">
        <v>33</v>
      </c>
      <c r="D47" s="90">
        <v>45685</v>
      </c>
      <c r="E47" s="87" t="s">
        <v>21</v>
      </c>
      <c r="F47" s="91" t="s">
        <v>19</v>
      </c>
      <c r="G47" s="93">
        <v>45126</v>
      </c>
      <c r="H47" s="95">
        <v>0</v>
      </c>
      <c r="I47" s="93">
        <f t="shared" si="1"/>
        <v>11014474.710000001</v>
      </c>
    </row>
    <row r="48" spans="1:9" s="81" customFormat="1" ht="19.5" customHeight="1">
      <c r="A48" s="87">
        <v>2085001000</v>
      </c>
      <c r="B48" s="88" t="s">
        <v>16</v>
      </c>
      <c r="C48" s="89" t="s">
        <v>32</v>
      </c>
      <c r="D48" s="90">
        <v>45686</v>
      </c>
      <c r="E48" s="87" t="s">
        <v>21</v>
      </c>
      <c r="F48" s="91" t="s">
        <v>43</v>
      </c>
      <c r="G48" s="92">
        <v>46219.92</v>
      </c>
      <c r="H48" s="95">
        <v>0</v>
      </c>
      <c r="I48" s="93">
        <f t="shared" si="1"/>
        <v>11060694.630000001</v>
      </c>
    </row>
    <row r="49" spans="1:21" s="81" customFormat="1" ht="19.5" customHeight="1">
      <c r="A49" s="87">
        <v>2085001000</v>
      </c>
      <c r="B49" s="88" t="s">
        <v>16</v>
      </c>
      <c r="C49" s="89" t="s">
        <v>33</v>
      </c>
      <c r="D49" s="90">
        <v>45687</v>
      </c>
      <c r="E49" s="87" t="s">
        <v>21</v>
      </c>
      <c r="F49" s="91" t="s">
        <v>44</v>
      </c>
      <c r="G49" s="93">
        <v>206800</v>
      </c>
      <c r="H49" s="95">
        <v>0</v>
      </c>
      <c r="I49" s="93">
        <f t="shared" si="1"/>
        <v>11267494.630000001</v>
      </c>
    </row>
    <row r="50" spans="1:21" s="81" customFormat="1" ht="19.5" customHeight="1">
      <c r="A50" s="87">
        <v>2085001000</v>
      </c>
      <c r="B50" s="88" t="s">
        <v>16</v>
      </c>
      <c r="C50" s="89" t="s">
        <v>33</v>
      </c>
      <c r="D50" s="90">
        <v>45688</v>
      </c>
      <c r="E50" s="87" t="s">
        <v>21</v>
      </c>
      <c r="F50" s="91" t="s">
        <v>34</v>
      </c>
      <c r="G50" s="92">
        <v>472796.22</v>
      </c>
      <c r="H50" s="95">
        <v>0</v>
      </c>
      <c r="I50" s="93">
        <f t="shared" si="1"/>
        <v>11740290.850000001</v>
      </c>
    </row>
    <row r="51" spans="1:21" s="81" customFormat="1" ht="19.5" customHeight="1">
      <c r="A51" s="103"/>
      <c r="B51" s="104"/>
      <c r="C51" s="104"/>
      <c r="D51" s="104"/>
      <c r="E51" s="104"/>
      <c r="F51" s="105"/>
      <c r="G51" s="96">
        <f>SUM(G29:G50)</f>
        <v>11402116.52</v>
      </c>
      <c r="H51" s="96">
        <f>SUM(H29:H50)</f>
        <v>800000</v>
      </c>
      <c r="I51" s="97">
        <f>+I50</f>
        <v>11740290.850000001</v>
      </c>
      <c r="J51" s="98"/>
      <c r="K51" s="98"/>
      <c r="L51" s="98"/>
      <c r="M51" s="99"/>
      <c r="N51" s="99"/>
      <c r="O51" s="99"/>
      <c r="P51" s="99"/>
      <c r="Q51" s="99"/>
      <c r="R51" s="99"/>
      <c r="S51" s="99"/>
      <c r="T51" s="99"/>
      <c r="U51" s="99"/>
    </row>
    <row r="52" spans="1:21" ht="15.75" customHeight="1">
      <c r="A52" s="16"/>
      <c r="B52" s="17"/>
      <c r="G52" s="16"/>
      <c r="H52" s="18"/>
    </row>
    <row r="53" spans="1:21" ht="17.25" customHeight="1">
      <c r="A53" s="118" t="s">
        <v>22</v>
      </c>
      <c r="B53" s="116"/>
      <c r="C53" s="116"/>
      <c r="D53" s="116"/>
      <c r="E53" s="116"/>
      <c r="F53" s="116"/>
      <c r="G53" s="116"/>
      <c r="H53" s="116"/>
      <c r="I53" s="117"/>
    </row>
    <row r="54" spans="1:21" ht="15.75" customHeight="1">
      <c r="A54" s="106" t="s">
        <v>81</v>
      </c>
      <c r="B54" s="106"/>
      <c r="C54" s="106"/>
      <c r="D54" s="106"/>
      <c r="E54" s="106"/>
      <c r="F54" s="106"/>
      <c r="G54" s="106"/>
      <c r="H54" s="106"/>
      <c r="I54" s="3">
        <v>6257693.7900000028</v>
      </c>
    </row>
    <row r="55" spans="1:21" ht="37.5" customHeight="1">
      <c r="A55" s="6" t="s">
        <v>2</v>
      </c>
      <c r="B55" s="5" t="s">
        <v>3</v>
      </c>
      <c r="C55" s="5" t="s">
        <v>4</v>
      </c>
      <c r="D55" s="6" t="s">
        <v>5</v>
      </c>
      <c r="E55" s="6" t="s">
        <v>6</v>
      </c>
      <c r="F55" s="6" t="s">
        <v>7</v>
      </c>
      <c r="G55" s="41" t="s">
        <v>8</v>
      </c>
      <c r="H55" s="42" t="s">
        <v>9</v>
      </c>
      <c r="I55" s="42" t="s">
        <v>10</v>
      </c>
    </row>
    <row r="56" spans="1:21" ht="15.95" customHeight="1">
      <c r="A56" s="43">
        <v>2085001001</v>
      </c>
      <c r="B56" s="44" t="s">
        <v>23</v>
      </c>
      <c r="C56" s="45" t="s">
        <v>35</v>
      </c>
      <c r="D56" s="46">
        <v>45660</v>
      </c>
      <c r="E56" s="47" t="s">
        <v>17</v>
      </c>
      <c r="F56" s="48" t="s">
        <v>39</v>
      </c>
      <c r="G56" s="49">
        <v>0</v>
      </c>
      <c r="H56" s="49">
        <v>12220.46</v>
      </c>
      <c r="I56" s="49">
        <f>+I54+G56-H56</f>
        <v>6245473.3300000029</v>
      </c>
    </row>
    <row r="57" spans="1:21" ht="15.95" customHeight="1">
      <c r="A57" s="43">
        <v>2085001001</v>
      </c>
      <c r="B57" s="44" t="s">
        <v>24</v>
      </c>
      <c r="C57" s="45" t="s">
        <v>36</v>
      </c>
      <c r="D57" s="46">
        <v>45660</v>
      </c>
      <c r="E57" s="47" t="s">
        <v>17</v>
      </c>
      <c r="F57" s="50" t="s">
        <v>47</v>
      </c>
      <c r="G57" s="49">
        <v>0</v>
      </c>
      <c r="H57" s="49">
        <v>39279.54</v>
      </c>
      <c r="I57" s="49">
        <f t="shared" ref="I57:I102" si="2">+I56+G57-H57</f>
        <v>6206193.7900000028</v>
      </c>
    </row>
    <row r="58" spans="1:21" ht="15.95" customHeight="1">
      <c r="A58" s="43">
        <v>2085001001</v>
      </c>
      <c r="B58" s="44" t="s">
        <v>24</v>
      </c>
      <c r="C58" s="45" t="s">
        <v>36</v>
      </c>
      <c r="D58" s="46">
        <v>45660</v>
      </c>
      <c r="E58" s="47" t="s">
        <v>17</v>
      </c>
      <c r="F58" s="50" t="s">
        <v>47</v>
      </c>
      <c r="G58" s="49">
        <v>0</v>
      </c>
      <c r="H58" s="49">
        <v>3750</v>
      </c>
      <c r="I58" s="49">
        <f t="shared" si="2"/>
        <v>6202443.7900000028</v>
      </c>
    </row>
    <row r="59" spans="1:21" ht="15.95" customHeight="1">
      <c r="A59" s="43">
        <v>2085001001</v>
      </c>
      <c r="B59" s="44" t="s">
        <v>24</v>
      </c>
      <c r="C59" s="45" t="s">
        <v>36</v>
      </c>
      <c r="D59" s="51">
        <v>45660</v>
      </c>
      <c r="E59" s="47" t="s">
        <v>17</v>
      </c>
      <c r="F59" s="52" t="s">
        <v>48</v>
      </c>
      <c r="G59" s="49">
        <v>0</v>
      </c>
      <c r="H59" s="53">
        <v>84750</v>
      </c>
      <c r="I59" s="53">
        <f t="shared" si="2"/>
        <v>6117693.7900000028</v>
      </c>
    </row>
    <row r="60" spans="1:21" ht="15.95" customHeight="1">
      <c r="A60" s="43">
        <v>2085001001</v>
      </c>
      <c r="B60" s="44" t="s">
        <v>24</v>
      </c>
      <c r="C60" s="45" t="s">
        <v>36</v>
      </c>
      <c r="D60" s="51">
        <v>45660</v>
      </c>
      <c r="E60" s="47" t="s">
        <v>17</v>
      </c>
      <c r="F60" s="54" t="s">
        <v>48</v>
      </c>
      <c r="G60" s="49">
        <v>0</v>
      </c>
      <c r="H60" s="53">
        <v>1250</v>
      </c>
      <c r="I60" s="53">
        <f t="shared" si="2"/>
        <v>6116443.7900000028</v>
      </c>
    </row>
    <row r="61" spans="1:21" ht="15.95" customHeight="1">
      <c r="A61" s="43">
        <v>2085001001</v>
      </c>
      <c r="B61" s="44" t="s">
        <v>24</v>
      </c>
      <c r="C61" s="45" t="s">
        <v>36</v>
      </c>
      <c r="D61" s="51">
        <v>45660</v>
      </c>
      <c r="E61" s="47" t="s">
        <v>17</v>
      </c>
      <c r="F61" s="55" t="s">
        <v>49</v>
      </c>
      <c r="G61" s="49">
        <v>0</v>
      </c>
      <c r="H61" s="53">
        <v>28250</v>
      </c>
      <c r="I61" s="53">
        <f t="shared" si="2"/>
        <v>6088193.7900000028</v>
      </c>
    </row>
    <row r="62" spans="1:21" ht="15.95" customHeight="1">
      <c r="A62" s="43">
        <v>2085001001</v>
      </c>
      <c r="B62" s="44" t="s">
        <v>24</v>
      </c>
      <c r="C62" s="45" t="s">
        <v>36</v>
      </c>
      <c r="D62" s="51">
        <v>45660</v>
      </c>
      <c r="E62" s="47" t="s">
        <v>17</v>
      </c>
      <c r="F62" s="54" t="s">
        <v>49</v>
      </c>
      <c r="G62" s="49">
        <v>0</v>
      </c>
      <c r="H62" s="53">
        <v>3837.5</v>
      </c>
      <c r="I62" s="53">
        <f t="shared" si="2"/>
        <v>6084356.2900000028</v>
      </c>
    </row>
    <row r="63" spans="1:21" ht="15.95" customHeight="1">
      <c r="A63" s="43">
        <v>2085001001</v>
      </c>
      <c r="B63" s="44" t="s">
        <v>24</v>
      </c>
      <c r="C63" s="45" t="s">
        <v>36</v>
      </c>
      <c r="D63" s="51">
        <v>45660</v>
      </c>
      <c r="E63" s="47" t="s">
        <v>17</v>
      </c>
      <c r="F63" s="54" t="s">
        <v>50</v>
      </c>
      <c r="G63" s="49">
        <v>0</v>
      </c>
      <c r="H63" s="53">
        <v>86727.5</v>
      </c>
      <c r="I63" s="53">
        <f t="shared" si="2"/>
        <v>5997628.7900000028</v>
      </c>
    </row>
    <row r="64" spans="1:21" ht="15.95" customHeight="1">
      <c r="A64" s="43">
        <v>2085001001</v>
      </c>
      <c r="B64" s="44" t="s">
        <v>24</v>
      </c>
      <c r="C64" s="45" t="s">
        <v>36</v>
      </c>
      <c r="D64" s="51">
        <v>45660</v>
      </c>
      <c r="E64" s="47" t="s">
        <v>17</v>
      </c>
      <c r="F64" s="54" t="s">
        <v>50</v>
      </c>
      <c r="G64" s="49">
        <v>0</v>
      </c>
      <c r="H64" s="53">
        <v>2295.5</v>
      </c>
      <c r="I64" s="53">
        <f t="shared" si="2"/>
        <v>5995333.2900000028</v>
      </c>
    </row>
    <row r="65" spans="1:9" ht="15.95" customHeight="1">
      <c r="A65" s="43">
        <v>2085001001</v>
      </c>
      <c r="B65" s="44" t="s">
        <v>24</v>
      </c>
      <c r="C65" s="45" t="s">
        <v>36</v>
      </c>
      <c r="D65" s="51">
        <v>45660</v>
      </c>
      <c r="E65" s="47" t="s">
        <v>17</v>
      </c>
      <c r="F65" s="54" t="s">
        <v>51</v>
      </c>
      <c r="G65" s="49">
        <v>0</v>
      </c>
      <c r="H65" s="53">
        <v>51878.3</v>
      </c>
      <c r="I65" s="53">
        <f t="shared" si="2"/>
        <v>5943454.990000003</v>
      </c>
    </row>
    <row r="66" spans="1:9" ht="15.95" customHeight="1">
      <c r="A66" s="43">
        <v>2085001001</v>
      </c>
      <c r="B66" s="44" t="s">
        <v>24</v>
      </c>
      <c r="C66" s="45" t="s">
        <v>36</v>
      </c>
      <c r="D66" s="46">
        <v>45660</v>
      </c>
      <c r="E66" s="47" t="s">
        <v>17</v>
      </c>
      <c r="F66" s="54" t="s">
        <v>51</v>
      </c>
      <c r="G66" s="49">
        <v>0</v>
      </c>
      <c r="H66" s="53">
        <v>6144.07</v>
      </c>
      <c r="I66" s="53">
        <f t="shared" si="2"/>
        <v>5937310.9200000027</v>
      </c>
    </row>
    <row r="67" spans="1:9" ht="15.95" customHeight="1">
      <c r="A67" s="43">
        <v>2085001001</v>
      </c>
      <c r="B67" s="44" t="s">
        <v>24</v>
      </c>
      <c r="C67" s="45" t="s">
        <v>36</v>
      </c>
      <c r="D67" s="46">
        <v>45660</v>
      </c>
      <c r="E67" s="47" t="s">
        <v>17</v>
      </c>
      <c r="F67" s="50" t="s">
        <v>52</v>
      </c>
      <c r="G67" s="49">
        <v>0</v>
      </c>
      <c r="H67" s="49">
        <v>138855.93</v>
      </c>
      <c r="I67" s="49">
        <f t="shared" si="2"/>
        <v>5798454.990000003</v>
      </c>
    </row>
    <row r="68" spans="1:9" ht="15.95" customHeight="1">
      <c r="A68" s="43">
        <v>2085001001</v>
      </c>
      <c r="B68" s="44" t="s">
        <v>24</v>
      </c>
      <c r="C68" s="45" t="s">
        <v>36</v>
      </c>
      <c r="D68" s="46">
        <v>45660</v>
      </c>
      <c r="E68" s="47" t="s">
        <v>17</v>
      </c>
      <c r="F68" s="50" t="s">
        <v>52</v>
      </c>
      <c r="G68" s="49">
        <v>0</v>
      </c>
      <c r="H68" s="49">
        <v>5332.5</v>
      </c>
      <c r="I68" s="49">
        <f t="shared" si="2"/>
        <v>5793122.490000003</v>
      </c>
    </row>
    <row r="69" spans="1:9" ht="15.95" customHeight="1">
      <c r="A69" s="43">
        <v>2085001001</v>
      </c>
      <c r="B69" s="44" t="s">
        <v>23</v>
      </c>
      <c r="C69" s="45" t="s">
        <v>35</v>
      </c>
      <c r="D69" s="46">
        <v>45660</v>
      </c>
      <c r="E69" s="47" t="s">
        <v>17</v>
      </c>
      <c r="F69" s="50" t="s">
        <v>40</v>
      </c>
      <c r="G69" s="49">
        <v>0</v>
      </c>
      <c r="H69" s="49">
        <v>120514.5</v>
      </c>
      <c r="I69" s="49">
        <f t="shared" si="2"/>
        <v>5672607.990000003</v>
      </c>
    </row>
    <row r="70" spans="1:9" ht="15.95" customHeight="1">
      <c r="A70" s="43">
        <v>2085001001</v>
      </c>
      <c r="B70" s="44" t="s">
        <v>24</v>
      </c>
      <c r="C70" s="45" t="s">
        <v>36</v>
      </c>
      <c r="D70" s="46">
        <v>45664</v>
      </c>
      <c r="E70" s="47" t="s">
        <v>17</v>
      </c>
      <c r="F70" s="50" t="s">
        <v>53</v>
      </c>
      <c r="G70" s="49">
        <v>0</v>
      </c>
      <c r="H70" s="49">
        <v>7949.16</v>
      </c>
      <c r="I70" s="49">
        <f t="shared" si="2"/>
        <v>5664658.8300000029</v>
      </c>
    </row>
    <row r="71" spans="1:9" ht="15.95" customHeight="1">
      <c r="A71" s="43">
        <v>2085001001</v>
      </c>
      <c r="B71" s="44" t="s">
        <v>24</v>
      </c>
      <c r="C71" s="45" t="s">
        <v>36</v>
      </c>
      <c r="D71" s="46">
        <v>45664</v>
      </c>
      <c r="E71" s="47" t="s">
        <v>17</v>
      </c>
      <c r="F71" s="50" t="s">
        <v>41</v>
      </c>
      <c r="G71" s="49">
        <v>0</v>
      </c>
      <c r="H71" s="49">
        <v>25550.84</v>
      </c>
      <c r="I71" s="49">
        <f t="shared" si="2"/>
        <v>5639107.990000003</v>
      </c>
    </row>
    <row r="72" spans="1:9" ht="15.95" customHeight="1">
      <c r="A72" s="43">
        <v>2085001001</v>
      </c>
      <c r="B72" s="44" t="s">
        <v>23</v>
      </c>
      <c r="C72" s="45" t="s">
        <v>35</v>
      </c>
      <c r="D72" s="46">
        <v>45664</v>
      </c>
      <c r="E72" s="47" t="s">
        <v>17</v>
      </c>
      <c r="F72" s="50" t="s">
        <v>54</v>
      </c>
      <c r="G72" s="49">
        <v>0</v>
      </c>
      <c r="H72" s="49">
        <v>9915.25</v>
      </c>
      <c r="I72" s="49">
        <f t="shared" si="2"/>
        <v>5629192.740000003</v>
      </c>
    </row>
    <row r="73" spans="1:9" ht="15.95" customHeight="1">
      <c r="A73" s="43">
        <v>2085001001</v>
      </c>
      <c r="B73" s="44" t="s">
        <v>24</v>
      </c>
      <c r="C73" s="45" t="s">
        <v>36</v>
      </c>
      <c r="D73" s="46">
        <v>45664</v>
      </c>
      <c r="E73" s="47" t="s">
        <v>17</v>
      </c>
      <c r="F73" s="50" t="s">
        <v>54</v>
      </c>
      <c r="G73" s="49">
        <v>0</v>
      </c>
      <c r="H73" s="49">
        <v>224084.76</v>
      </c>
      <c r="I73" s="49">
        <f t="shared" si="2"/>
        <v>5405107.9800000032</v>
      </c>
    </row>
    <row r="74" spans="1:9" ht="15.95" customHeight="1">
      <c r="A74" s="43">
        <v>2085001001</v>
      </c>
      <c r="B74" s="44" t="s">
        <v>24</v>
      </c>
      <c r="C74" s="45" t="s">
        <v>36</v>
      </c>
      <c r="D74" s="46">
        <v>45664</v>
      </c>
      <c r="E74" s="47" t="s">
        <v>17</v>
      </c>
      <c r="F74" s="50" t="s">
        <v>42</v>
      </c>
      <c r="G74" s="49">
        <v>0</v>
      </c>
      <c r="H74" s="49">
        <v>11250</v>
      </c>
      <c r="I74" s="49">
        <f t="shared" si="2"/>
        <v>5393857.9800000032</v>
      </c>
    </row>
    <row r="75" spans="1:9" ht="15.95" customHeight="1">
      <c r="A75" s="43">
        <v>2085001001</v>
      </c>
      <c r="B75" s="44" t="s">
        <v>23</v>
      </c>
      <c r="C75" s="45" t="s">
        <v>35</v>
      </c>
      <c r="D75" s="46">
        <v>45664</v>
      </c>
      <c r="E75" s="47" t="s">
        <v>17</v>
      </c>
      <c r="F75" s="50" t="s">
        <v>55</v>
      </c>
      <c r="G75" s="49">
        <v>0</v>
      </c>
      <c r="H75" s="49">
        <v>254250</v>
      </c>
      <c r="I75" s="49">
        <f t="shared" si="2"/>
        <v>5139607.9800000032</v>
      </c>
    </row>
    <row r="76" spans="1:9" ht="15.95" customHeight="1">
      <c r="A76" s="43">
        <v>2085001001</v>
      </c>
      <c r="B76" s="44" t="s">
        <v>23</v>
      </c>
      <c r="C76" s="45" t="s">
        <v>35</v>
      </c>
      <c r="D76" s="46">
        <v>45664</v>
      </c>
      <c r="E76" s="47" t="s">
        <v>17</v>
      </c>
      <c r="F76" s="50" t="s">
        <v>55</v>
      </c>
      <c r="G76" s="49">
        <v>0</v>
      </c>
      <c r="H76" s="49">
        <v>9902.5400000000009</v>
      </c>
      <c r="I76" s="49">
        <f t="shared" si="2"/>
        <v>5129705.4400000032</v>
      </c>
    </row>
    <row r="77" spans="1:9" ht="15.95" customHeight="1">
      <c r="A77" s="43">
        <v>2085001001</v>
      </c>
      <c r="B77" s="44" t="s">
        <v>24</v>
      </c>
      <c r="C77" s="45" t="s">
        <v>36</v>
      </c>
      <c r="D77" s="46">
        <v>45664</v>
      </c>
      <c r="E77" s="47" t="s">
        <v>17</v>
      </c>
      <c r="F77" s="50" t="s">
        <v>56</v>
      </c>
      <c r="G77" s="49">
        <v>0</v>
      </c>
      <c r="H77" s="49">
        <v>223797.46</v>
      </c>
      <c r="I77" s="49">
        <f t="shared" si="2"/>
        <v>4905907.9800000032</v>
      </c>
    </row>
    <row r="78" spans="1:9" ht="15.95" customHeight="1">
      <c r="A78" s="43">
        <v>2085001001</v>
      </c>
      <c r="B78" s="44" t="s">
        <v>24</v>
      </c>
      <c r="C78" s="45" t="s">
        <v>36</v>
      </c>
      <c r="D78" s="46">
        <v>45664</v>
      </c>
      <c r="E78" s="47" t="s">
        <v>17</v>
      </c>
      <c r="F78" s="50" t="s">
        <v>43</v>
      </c>
      <c r="G78" s="49">
        <v>0</v>
      </c>
      <c r="H78" s="49">
        <v>54341.1</v>
      </c>
      <c r="I78" s="49">
        <f t="shared" si="2"/>
        <v>4851566.8800000036</v>
      </c>
    </row>
    <row r="79" spans="1:9" ht="15.95" customHeight="1">
      <c r="A79" s="43">
        <v>2085001001</v>
      </c>
      <c r="B79" s="44" t="s">
        <v>24</v>
      </c>
      <c r="C79" s="45" t="s">
        <v>36</v>
      </c>
      <c r="D79" s="46">
        <v>45664</v>
      </c>
      <c r="E79" s="47" t="s">
        <v>17</v>
      </c>
      <c r="F79" s="50" t="s">
        <v>44</v>
      </c>
      <c r="G79" s="49">
        <v>0</v>
      </c>
      <c r="H79" s="49">
        <v>1228108.9099999999</v>
      </c>
      <c r="I79" s="49">
        <f t="shared" si="2"/>
        <v>3623457.9700000035</v>
      </c>
    </row>
    <row r="80" spans="1:9" ht="15.95" customHeight="1">
      <c r="A80" s="43">
        <v>2085001001</v>
      </c>
      <c r="B80" s="44" t="s">
        <v>24</v>
      </c>
      <c r="C80" s="45" t="s">
        <v>36</v>
      </c>
      <c r="D80" s="46">
        <v>45664</v>
      </c>
      <c r="E80" s="47" t="s">
        <v>17</v>
      </c>
      <c r="F80" s="50" t="s">
        <v>45</v>
      </c>
      <c r="G80" s="49">
        <v>0</v>
      </c>
      <c r="H80" s="49">
        <v>1675</v>
      </c>
      <c r="I80" s="49">
        <f t="shared" si="2"/>
        <v>3621782.9700000035</v>
      </c>
    </row>
    <row r="81" spans="1:9" ht="15.95" customHeight="1">
      <c r="A81" s="43">
        <v>2085001001</v>
      </c>
      <c r="B81" s="44" t="s">
        <v>23</v>
      </c>
      <c r="C81" s="45" t="s">
        <v>35</v>
      </c>
      <c r="D81" s="46">
        <v>45664</v>
      </c>
      <c r="E81" s="47" t="s">
        <v>17</v>
      </c>
      <c r="F81" s="50" t="s">
        <v>46</v>
      </c>
      <c r="G81" s="49">
        <v>0</v>
      </c>
      <c r="H81" s="49">
        <v>37855</v>
      </c>
      <c r="I81" s="49">
        <f t="shared" si="2"/>
        <v>3583927.9700000035</v>
      </c>
    </row>
    <row r="82" spans="1:9" ht="15.95" customHeight="1">
      <c r="A82" s="43">
        <v>2085001001</v>
      </c>
      <c r="B82" s="44" t="s">
        <v>23</v>
      </c>
      <c r="C82" s="45" t="s">
        <v>35</v>
      </c>
      <c r="D82" s="46">
        <v>45664</v>
      </c>
      <c r="E82" s="47" t="s">
        <v>17</v>
      </c>
      <c r="F82" s="50" t="s">
        <v>57</v>
      </c>
      <c r="G82" s="49">
        <v>0</v>
      </c>
      <c r="H82" s="49">
        <v>1200</v>
      </c>
      <c r="I82" s="49">
        <f t="shared" si="2"/>
        <v>3582727.9700000035</v>
      </c>
    </row>
    <row r="83" spans="1:9" ht="15.95" customHeight="1">
      <c r="A83" s="43">
        <v>2085001001</v>
      </c>
      <c r="B83" s="44" t="s">
        <v>24</v>
      </c>
      <c r="C83" s="45" t="s">
        <v>36</v>
      </c>
      <c r="D83" s="46">
        <v>45664</v>
      </c>
      <c r="E83" s="47" t="s">
        <v>17</v>
      </c>
      <c r="F83" s="50" t="s">
        <v>57</v>
      </c>
      <c r="G83" s="49">
        <v>0</v>
      </c>
      <c r="H83" s="49">
        <v>27120</v>
      </c>
      <c r="I83" s="49">
        <f t="shared" si="2"/>
        <v>3555607.9700000035</v>
      </c>
    </row>
    <row r="84" spans="1:9" ht="15.95" customHeight="1">
      <c r="A84" s="43">
        <v>2085001001</v>
      </c>
      <c r="B84" s="44" t="s">
        <v>24</v>
      </c>
      <c r="C84" s="45" t="s">
        <v>36</v>
      </c>
      <c r="D84" s="46">
        <v>45664</v>
      </c>
      <c r="E84" s="47" t="s">
        <v>17</v>
      </c>
      <c r="F84" s="50" t="s">
        <v>58</v>
      </c>
      <c r="G84" s="49">
        <v>0</v>
      </c>
      <c r="H84" s="49">
        <v>22500</v>
      </c>
      <c r="I84" s="49">
        <f t="shared" si="2"/>
        <v>3533107.9700000035</v>
      </c>
    </row>
    <row r="85" spans="1:9" ht="15.95" customHeight="1">
      <c r="A85" s="43">
        <v>2085001001</v>
      </c>
      <c r="B85" s="44" t="s">
        <v>24</v>
      </c>
      <c r="C85" s="45" t="s">
        <v>36</v>
      </c>
      <c r="D85" s="46">
        <v>45664</v>
      </c>
      <c r="E85" s="47" t="s">
        <v>17</v>
      </c>
      <c r="F85" s="50" t="s">
        <v>58</v>
      </c>
      <c r="G85" s="49">
        <v>0</v>
      </c>
      <c r="H85" s="49">
        <v>508500</v>
      </c>
      <c r="I85" s="49">
        <f t="shared" si="2"/>
        <v>3024607.9700000035</v>
      </c>
    </row>
    <row r="86" spans="1:9" ht="15.95" customHeight="1">
      <c r="A86" s="43">
        <v>2085001001</v>
      </c>
      <c r="B86" s="44" t="s">
        <v>24</v>
      </c>
      <c r="C86" s="45" t="s">
        <v>36</v>
      </c>
      <c r="D86" s="46">
        <v>45664</v>
      </c>
      <c r="E86" s="47" t="s">
        <v>17</v>
      </c>
      <c r="F86" s="50" t="s">
        <v>59</v>
      </c>
      <c r="G86" s="49">
        <v>0</v>
      </c>
      <c r="H86" s="49">
        <v>1483</v>
      </c>
      <c r="I86" s="49">
        <f t="shared" si="2"/>
        <v>3023124.9700000035</v>
      </c>
    </row>
    <row r="87" spans="1:9" ht="15.95" customHeight="1">
      <c r="A87" s="43">
        <v>2085001001</v>
      </c>
      <c r="B87" s="44" t="s">
        <v>24</v>
      </c>
      <c r="C87" s="45" t="s">
        <v>36</v>
      </c>
      <c r="D87" s="46">
        <v>45664</v>
      </c>
      <c r="E87" s="47" t="s">
        <v>17</v>
      </c>
      <c r="F87" s="50" t="s">
        <v>60</v>
      </c>
      <c r="G87" s="49">
        <v>0</v>
      </c>
      <c r="H87" s="49">
        <v>33515.800000000003</v>
      </c>
      <c r="I87" s="49">
        <f t="shared" si="2"/>
        <v>2989609.1700000037</v>
      </c>
    </row>
    <row r="88" spans="1:9" ht="15.95" customHeight="1">
      <c r="A88" s="43">
        <v>2085001001</v>
      </c>
      <c r="B88" s="44" t="s">
        <v>23</v>
      </c>
      <c r="C88" s="45" t="s">
        <v>35</v>
      </c>
      <c r="D88" s="46">
        <v>45664</v>
      </c>
      <c r="E88" s="47" t="s">
        <v>17</v>
      </c>
      <c r="F88" s="50" t="s">
        <v>61</v>
      </c>
      <c r="G88" s="49">
        <v>0</v>
      </c>
      <c r="H88" s="49">
        <v>1546.61</v>
      </c>
      <c r="I88" s="49">
        <f t="shared" si="2"/>
        <v>2988062.5600000038</v>
      </c>
    </row>
    <row r="89" spans="1:9" ht="15.95" customHeight="1">
      <c r="A89" s="43">
        <v>2085001001</v>
      </c>
      <c r="B89" s="44" t="s">
        <v>24</v>
      </c>
      <c r="C89" s="45" t="s">
        <v>36</v>
      </c>
      <c r="D89" s="46">
        <v>45664</v>
      </c>
      <c r="E89" s="47" t="s">
        <v>17</v>
      </c>
      <c r="F89" s="50" t="s">
        <v>61</v>
      </c>
      <c r="G89" s="49">
        <v>0</v>
      </c>
      <c r="H89" s="49">
        <v>34953.39</v>
      </c>
      <c r="I89" s="49">
        <f t="shared" si="2"/>
        <v>2953109.1700000037</v>
      </c>
    </row>
    <row r="90" spans="1:9" ht="15.95" customHeight="1">
      <c r="A90" s="43">
        <v>2085001001</v>
      </c>
      <c r="B90" s="44" t="s">
        <v>24</v>
      </c>
      <c r="C90" s="45" t="s">
        <v>36</v>
      </c>
      <c r="D90" s="46">
        <v>45664</v>
      </c>
      <c r="E90" s="47" t="s">
        <v>17</v>
      </c>
      <c r="F90" s="50" t="s">
        <v>62</v>
      </c>
      <c r="G90" s="49">
        <v>0</v>
      </c>
      <c r="H90" s="49">
        <v>2472.5</v>
      </c>
      <c r="I90" s="49">
        <f t="shared" si="2"/>
        <v>2950636.6700000037</v>
      </c>
    </row>
    <row r="91" spans="1:9" ht="15.95" customHeight="1">
      <c r="A91" s="43">
        <v>2085001001</v>
      </c>
      <c r="B91" s="44" t="s">
        <v>24</v>
      </c>
      <c r="C91" s="45" t="s">
        <v>36</v>
      </c>
      <c r="D91" s="46">
        <v>45664</v>
      </c>
      <c r="E91" s="47" t="s">
        <v>17</v>
      </c>
      <c r="F91" s="50" t="s">
        <v>63</v>
      </c>
      <c r="G91" s="49">
        <v>0</v>
      </c>
      <c r="H91" s="49">
        <v>55878.5</v>
      </c>
      <c r="I91" s="49">
        <f t="shared" si="2"/>
        <v>2894758.1700000037</v>
      </c>
    </row>
    <row r="92" spans="1:9" ht="15.95" customHeight="1">
      <c r="A92" s="56">
        <v>2085001001</v>
      </c>
      <c r="B92" s="57" t="s">
        <v>24</v>
      </c>
      <c r="C92" s="58" t="s">
        <v>36</v>
      </c>
      <c r="D92" s="59">
        <v>45664</v>
      </c>
      <c r="E92" s="60" t="s">
        <v>17</v>
      </c>
      <c r="F92" s="61" t="s">
        <v>63</v>
      </c>
      <c r="G92" s="49">
        <v>0</v>
      </c>
      <c r="H92" s="62">
        <v>2928</v>
      </c>
      <c r="I92" s="49">
        <f t="shared" si="2"/>
        <v>2891830.1700000037</v>
      </c>
    </row>
    <row r="93" spans="1:9" ht="15.95" customHeight="1">
      <c r="A93" s="7">
        <v>2085001001</v>
      </c>
      <c r="B93" s="63" t="s">
        <v>24</v>
      </c>
      <c r="C93" s="64" t="s">
        <v>36</v>
      </c>
      <c r="D93" s="65">
        <v>45664</v>
      </c>
      <c r="E93" s="36" t="s">
        <v>17</v>
      </c>
      <c r="F93" s="66" t="s">
        <v>64</v>
      </c>
      <c r="G93" s="49">
        <v>0</v>
      </c>
      <c r="H93" s="38">
        <v>55632</v>
      </c>
      <c r="I93" s="67">
        <f t="shared" si="2"/>
        <v>2836198.1700000037</v>
      </c>
    </row>
    <row r="94" spans="1:9" ht="15.95" customHeight="1">
      <c r="A94" s="7">
        <v>2085001001</v>
      </c>
      <c r="B94" s="63" t="s">
        <v>24</v>
      </c>
      <c r="C94" s="64" t="s">
        <v>36</v>
      </c>
      <c r="D94" s="65">
        <v>45664</v>
      </c>
      <c r="E94" s="36" t="s">
        <v>17</v>
      </c>
      <c r="F94" s="66" t="s">
        <v>65</v>
      </c>
      <c r="G94" s="49">
        <v>0</v>
      </c>
      <c r="H94" s="38">
        <v>8882.5499999999993</v>
      </c>
      <c r="I94" s="67">
        <f t="shared" si="2"/>
        <v>2827315.6200000038</v>
      </c>
    </row>
    <row r="95" spans="1:9" ht="15.95" customHeight="1">
      <c r="A95" s="68">
        <v>2085001001</v>
      </c>
      <c r="B95" s="69" t="s">
        <v>24</v>
      </c>
      <c r="C95" s="64" t="s">
        <v>36</v>
      </c>
      <c r="D95" s="70">
        <v>45664</v>
      </c>
      <c r="E95" s="71" t="s">
        <v>17</v>
      </c>
      <c r="F95" s="72" t="s">
        <v>65</v>
      </c>
      <c r="G95" s="49">
        <v>0</v>
      </c>
      <c r="H95" s="73">
        <v>200745.63</v>
      </c>
      <c r="I95" s="67">
        <f t="shared" si="2"/>
        <v>2626569.9900000039</v>
      </c>
    </row>
    <row r="96" spans="1:9" ht="15.95" customHeight="1">
      <c r="A96" s="7">
        <v>2085001001</v>
      </c>
      <c r="B96" s="63" t="s">
        <v>23</v>
      </c>
      <c r="C96" s="64" t="s">
        <v>36</v>
      </c>
      <c r="D96" s="65">
        <v>45664</v>
      </c>
      <c r="E96" s="60" t="s">
        <v>17</v>
      </c>
      <c r="F96" s="61" t="s">
        <v>66</v>
      </c>
      <c r="G96" s="49">
        <v>0</v>
      </c>
      <c r="H96" s="38">
        <v>9875</v>
      </c>
      <c r="I96" s="67">
        <f t="shared" si="2"/>
        <v>2616694.9900000039</v>
      </c>
    </row>
    <row r="97" spans="1:9" ht="15.95" customHeight="1">
      <c r="A97" s="7">
        <v>2085001001</v>
      </c>
      <c r="B97" s="63" t="s">
        <v>23</v>
      </c>
      <c r="C97" s="64" t="s">
        <v>36</v>
      </c>
      <c r="D97" s="65">
        <v>45664</v>
      </c>
      <c r="E97" s="60" t="s">
        <v>17</v>
      </c>
      <c r="F97" s="61" t="s">
        <v>67</v>
      </c>
      <c r="G97" s="49">
        <v>0</v>
      </c>
      <c r="H97" s="38">
        <v>223175</v>
      </c>
      <c r="I97" s="67">
        <f t="shared" si="2"/>
        <v>2393519.9900000039</v>
      </c>
    </row>
    <row r="98" spans="1:9" ht="15.95" customHeight="1">
      <c r="A98" s="7">
        <v>2085001001</v>
      </c>
      <c r="B98" s="63" t="s">
        <v>24</v>
      </c>
      <c r="C98" s="64" t="s">
        <v>36</v>
      </c>
      <c r="D98" s="65">
        <v>45664</v>
      </c>
      <c r="E98" s="60" t="s">
        <v>17</v>
      </c>
      <c r="F98" s="61" t="s">
        <v>68</v>
      </c>
      <c r="G98" s="49">
        <v>0</v>
      </c>
      <c r="H98" s="38">
        <v>800000</v>
      </c>
      <c r="I98" s="67">
        <f t="shared" si="2"/>
        <v>1593519.9900000039</v>
      </c>
    </row>
    <row r="99" spans="1:9" ht="15.95" customHeight="1">
      <c r="A99" s="7">
        <v>2085001001</v>
      </c>
      <c r="B99" s="63" t="s">
        <v>24</v>
      </c>
      <c r="C99" s="64" t="s">
        <v>36</v>
      </c>
      <c r="D99" s="65">
        <v>45664</v>
      </c>
      <c r="E99" s="60" t="s">
        <v>17</v>
      </c>
      <c r="F99" s="61" t="s">
        <v>69</v>
      </c>
      <c r="G99" s="49">
        <v>800000</v>
      </c>
      <c r="H99" s="38">
        <v>0</v>
      </c>
      <c r="I99" s="67">
        <f t="shared" si="2"/>
        <v>2393519.9900000039</v>
      </c>
    </row>
    <row r="100" spans="1:9" ht="15.95" customHeight="1">
      <c r="A100" s="7">
        <v>2085001001</v>
      </c>
      <c r="B100" s="63" t="s">
        <v>24</v>
      </c>
      <c r="C100" s="64" t="s">
        <v>36</v>
      </c>
      <c r="D100" s="65">
        <v>45664</v>
      </c>
      <c r="E100" s="60" t="s">
        <v>17</v>
      </c>
      <c r="F100" s="61" t="s">
        <v>70</v>
      </c>
      <c r="G100" s="49">
        <v>0</v>
      </c>
      <c r="H100" s="38">
        <v>2199999.9900000002</v>
      </c>
      <c r="I100" s="67">
        <f t="shared" si="2"/>
        <v>193520.00000000373</v>
      </c>
    </row>
    <row r="101" spans="1:9" ht="15.95" customHeight="1">
      <c r="A101" s="7">
        <v>2085001001</v>
      </c>
      <c r="B101" s="63" t="s">
        <v>24</v>
      </c>
      <c r="C101" s="64" t="s">
        <v>36</v>
      </c>
      <c r="D101" s="65">
        <v>45665</v>
      </c>
      <c r="E101" s="60" t="s">
        <v>17</v>
      </c>
      <c r="F101" s="61" t="s">
        <v>71</v>
      </c>
      <c r="G101" s="49">
        <v>0</v>
      </c>
      <c r="H101" s="38">
        <v>8200</v>
      </c>
      <c r="I101" s="67">
        <f t="shared" si="2"/>
        <v>185320.00000000373</v>
      </c>
    </row>
    <row r="102" spans="1:9" ht="15.95" customHeight="1">
      <c r="A102" s="7">
        <v>2085001001</v>
      </c>
      <c r="B102" s="63" t="s">
        <v>24</v>
      </c>
      <c r="C102" s="64" t="s">
        <v>36</v>
      </c>
      <c r="D102" s="65">
        <v>45665</v>
      </c>
      <c r="E102" s="60" t="s">
        <v>17</v>
      </c>
      <c r="F102" s="61" t="s">
        <v>72</v>
      </c>
      <c r="G102" s="49">
        <v>0</v>
      </c>
      <c r="H102" s="38">
        <v>185320</v>
      </c>
      <c r="I102" s="67">
        <f t="shared" si="2"/>
        <v>3.7252902984619141E-9</v>
      </c>
    </row>
    <row r="103" spans="1:9" ht="24.95" customHeight="1">
      <c r="A103" s="126" t="s">
        <v>12</v>
      </c>
      <c r="B103" s="127"/>
      <c r="C103" s="127"/>
      <c r="D103" s="127"/>
      <c r="E103" s="127"/>
      <c r="F103" s="128"/>
      <c r="G103" s="74">
        <f>SUM(G56:G102)</f>
        <v>800000</v>
      </c>
      <c r="H103" s="75">
        <f>SUM(H56:H102)</f>
        <v>7057693.79</v>
      </c>
      <c r="I103" s="76">
        <f>+I102</f>
        <v>3.7252902984619141E-9</v>
      </c>
    </row>
    <row r="104" spans="1:9" ht="15.75" customHeight="1">
      <c r="B104" s="16"/>
      <c r="C104" s="17"/>
      <c r="H104" s="16"/>
      <c r="I104" s="18"/>
    </row>
    <row r="105" spans="1:9" ht="17.25" customHeight="1">
      <c r="A105" s="118" t="s">
        <v>73</v>
      </c>
      <c r="B105" s="116"/>
      <c r="C105" s="116"/>
      <c r="D105" s="116"/>
      <c r="E105" s="116"/>
      <c r="F105" s="116"/>
      <c r="G105" s="116"/>
      <c r="H105" s="116"/>
      <c r="I105" s="117"/>
    </row>
    <row r="106" spans="1:9" ht="15.75" customHeight="1">
      <c r="A106" s="106" t="s">
        <v>81</v>
      </c>
      <c r="B106" s="106"/>
      <c r="C106" s="106"/>
      <c r="D106" s="106"/>
      <c r="E106" s="106"/>
      <c r="F106" s="106"/>
      <c r="G106" s="106"/>
      <c r="H106" s="106"/>
      <c r="I106" s="3">
        <v>356902.46</v>
      </c>
    </row>
    <row r="107" spans="1:9" ht="37.5" customHeight="1">
      <c r="A107" s="6" t="s">
        <v>2</v>
      </c>
      <c r="B107" s="5" t="s">
        <v>3</v>
      </c>
      <c r="C107" s="5" t="s">
        <v>4</v>
      </c>
      <c r="D107" s="6" t="s">
        <v>5</v>
      </c>
      <c r="E107" s="6" t="s">
        <v>6</v>
      </c>
      <c r="F107" s="6" t="s">
        <v>7</v>
      </c>
      <c r="G107" s="41" t="s">
        <v>8</v>
      </c>
      <c r="H107" s="42" t="s">
        <v>9</v>
      </c>
      <c r="I107" s="42" t="s">
        <v>10</v>
      </c>
    </row>
    <row r="108" spans="1:9" ht="15.95" customHeight="1">
      <c r="A108" s="56">
        <v>9607579717</v>
      </c>
      <c r="B108" s="57" t="s">
        <v>74</v>
      </c>
      <c r="C108" s="58" t="s">
        <v>35</v>
      </c>
      <c r="D108" s="59">
        <v>45656</v>
      </c>
      <c r="E108" s="60" t="s">
        <v>17</v>
      </c>
      <c r="F108" s="77" t="s">
        <v>75</v>
      </c>
      <c r="G108" s="62">
        <v>366456.06</v>
      </c>
      <c r="H108" s="62">
        <v>0</v>
      </c>
      <c r="I108" s="62">
        <v>366456.06</v>
      </c>
    </row>
    <row r="109" spans="1:9" ht="15.95" customHeight="1">
      <c r="A109" s="7">
        <v>9607579717</v>
      </c>
      <c r="B109" s="63" t="s">
        <v>74</v>
      </c>
      <c r="C109" s="64" t="s">
        <v>35</v>
      </c>
      <c r="D109" s="65">
        <v>45657</v>
      </c>
      <c r="E109" s="36" t="s">
        <v>76</v>
      </c>
      <c r="F109" s="78" t="s">
        <v>77</v>
      </c>
      <c r="G109" s="38">
        <v>0</v>
      </c>
      <c r="H109" s="38">
        <v>10</v>
      </c>
      <c r="I109" s="38">
        <v>366446.06</v>
      </c>
    </row>
    <row r="110" spans="1:9" ht="24.95" customHeight="1">
      <c r="A110" s="107" t="s">
        <v>12</v>
      </c>
      <c r="B110" s="108"/>
      <c r="C110" s="108"/>
      <c r="D110" s="108"/>
      <c r="E110" s="108"/>
      <c r="F110" s="109"/>
      <c r="G110" s="14">
        <f>SUM(G108:G108)</f>
        <v>366456.06</v>
      </c>
      <c r="H110" s="75">
        <f>SUM(H108:H108)</f>
        <v>0</v>
      </c>
      <c r="I110" s="79">
        <f>+I109</f>
        <v>366446.06</v>
      </c>
    </row>
    <row r="111" spans="1:9" ht="18" customHeight="1">
      <c r="B111" s="16"/>
      <c r="C111" s="17"/>
      <c r="H111" s="16"/>
      <c r="I111" s="18"/>
    </row>
    <row r="112" spans="1:9" ht="15.75" customHeight="1">
      <c r="A112" s="106" t="s">
        <v>81</v>
      </c>
      <c r="B112" s="106"/>
      <c r="C112" s="106"/>
      <c r="D112" s="106"/>
      <c r="E112" s="106"/>
      <c r="F112" s="106"/>
      <c r="G112" s="106"/>
      <c r="H112" s="106"/>
      <c r="I112" s="3">
        <f>SUM(I8+I14+I21+I27+I54+I106)</f>
        <v>7826410.0300000031</v>
      </c>
    </row>
    <row r="113" spans="1:9" ht="24.95" customHeight="1">
      <c r="A113" s="107" t="s">
        <v>86</v>
      </c>
      <c r="B113" s="108"/>
      <c r="C113" s="108"/>
      <c r="D113" s="108"/>
      <c r="E113" s="108"/>
      <c r="F113" s="109"/>
      <c r="G113" s="14">
        <f>SUM(G11+G18+G24+G51+G103+G110)</f>
        <v>12568572.58</v>
      </c>
      <c r="H113" s="14">
        <f t="shared" ref="H113:I113" si="3">SUM(H11+H18+H24+H51+H103+H110)</f>
        <v>7858368.79</v>
      </c>
      <c r="I113" s="14">
        <f t="shared" si="3"/>
        <v>12179701.360000005</v>
      </c>
    </row>
    <row r="114" spans="1:9" ht="15.75" customHeight="1">
      <c r="B114" s="16"/>
      <c r="C114" s="17"/>
      <c r="H114" s="16"/>
      <c r="I114" s="18"/>
    </row>
    <row r="115" spans="1:9" s="81" customFormat="1" ht="69.95" customHeight="1">
      <c r="A115" s="100" t="s">
        <v>78</v>
      </c>
      <c r="B115" s="101"/>
      <c r="C115" s="101"/>
      <c r="D115" s="101"/>
      <c r="E115" s="99"/>
      <c r="F115" s="100" t="s">
        <v>88</v>
      </c>
      <c r="G115" s="101"/>
      <c r="H115" s="101"/>
      <c r="I115" s="101"/>
    </row>
    <row r="116" spans="1:9" s="81" customFormat="1" ht="15.75" customHeight="1">
      <c r="A116" s="102" t="s">
        <v>87</v>
      </c>
      <c r="B116" s="101"/>
      <c r="C116" s="101"/>
      <c r="D116" s="101"/>
      <c r="F116" s="102" t="s">
        <v>25</v>
      </c>
      <c r="G116" s="101"/>
      <c r="H116" s="101"/>
      <c r="I116" s="101"/>
    </row>
    <row r="117" spans="1:9" ht="15.75" customHeight="1">
      <c r="B117" s="16"/>
      <c r="C117" s="17"/>
      <c r="H117" s="16"/>
      <c r="I117" s="18"/>
    </row>
    <row r="118" spans="1:9" ht="15.75" customHeight="1">
      <c r="B118" s="16"/>
      <c r="C118" s="17"/>
      <c r="H118" s="16"/>
      <c r="I118" s="18"/>
    </row>
    <row r="119" spans="1:9" ht="15.75" customHeight="1">
      <c r="B119" s="16"/>
      <c r="C119" s="17"/>
      <c r="H119" s="16"/>
      <c r="I119" s="18"/>
    </row>
    <row r="120" spans="1:9" ht="15.75" customHeight="1">
      <c r="B120" s="16"/>
      <c r="C120" s="17"/>
      <c r="H120" s="16"/>
      <c r="I120" s="18"/>
    </row>
    <row r="121" spans="1:9" ht="15.75" customHeight="1">
      <c r="B121" s="16"/>
      <c r="C121" s="17"/>
      <c r="H121" s="16"/>
      <c r="I121" s="18"/>
    </row>
    <row r="122" spans="1:9" ht="15.75" customHeight="1">
      <c r="B122" s="16"/>
      <c r="C122" s="17"/>
      <c r="H122" s="16"/>
      <c r="I122" s="18"/>
    </row>
    <row r="123" spans="1:9" ht="15.75" customHeight="1">
      <c r="B123" s="16"/>
      <c r="C123" s="17"/>
      <c r="H123" s="16"/>
      <c r="I123" s="18"/>
    </row>
    <row r="124" spans="1:9" ht="15.75" customHeight="1">
      <c r="B124" s="16"/>
      <c r="C124" s="17"/>
      <c r="H124" s="16"/>
      <c r="I124" s="18"/>
    </row>
    <row r="125" spans="1:9" ht="15.75" customHeight="1">
      <c r="B125" s="16"/>
      <c r="C125" s="17"/>
      <c r="H125" s="16"/>
      <c r="I125" s="18"/>
    </row>
    <row r="126" spans="1:9" ht="15.75" customHeight="1">
      <c r="B126" s="16"/>
      <c r="C126" s="17"/>
      <c r="H126" s="16"/>
      <c r="I126" s="18"/>
    </row>
    <row r="127" spans="1:9" ht="15.75" customHeight="1">
      <c r="B127" s="16"/>
      <c r="C127" s="17"/>
      <c r="H127" s="16"/>
      <c r="I127" s="18"/>
    </row>
    <row r="128" spans="1:9" ht="15.75" customHeight="1">
      <c r="B128" s="16"/>
      <c r="C128" s="17"/>
      <c r="H128" s="16"/>
      <c r="I128" s="18"/>
    </row>
    <row r="129" spans="2:9" ht="15.75" customHeight="1">
      <c r="B129" s="16"/>
      <c r="C129" s="17"/>
      <c r="H129" s="16"/>
      <c r="I129" s="18"/>
    </row>
    <row r="130" spans="2:9" ht="15.75" customHeight="1">
      <c r="B130" s="16"/>
      <c r="C130" s="17"/>
      <c r="H130" s="16"/>
      <c r="I130" s="18"/>
    </row>
    <row r="131" spans="2:9" ht="15.75" customHeight="1">
      <c r="B131" s="16"/>
      <c r="C131" s="17"/>
      <c r="H131" s="16"/>
      <c r="I131" s="18"/>
    </row>
    <row r="132" spans="2:9" ht="15.75" customHeight="1">
      <c r="B132" s="16"/>
      <c r="C132" s="17"/>
      <c r="H132" s="16"/>
      <c r="I132" s="18"/>
    </row>
    <row r="133" spans="2:9" ht="15.75" customHeight="1">
      <c r="B133" s="16"/>
      <c r="C133" s="17"/>
      <c r="H133" s="16"/>
      <c r="I133" s="18"/>
    </row>
    <row r="134" spans="2:9" ht="15.75" customHeight="1">
      <c r="B134" s="16"/>
      <c r="C134" s="17"/>
      <c r="H134" s="16"/>
      <c r="I134" s="18"/>
    </row>
    <row r="135" spans="2:9" ht="15.75" customHeight="1">
      <c r="B135" s="16"/>
      <c r="C135" s="17"/>
      <c r="H135" s="16"/>
      <c r="I135" s="18"/>
    </row>
    <row r="136" spans="2:9" ht="15.75" customHeight="1">
      <c r="B136" s="16"/>
      <c r="C136" s="17"/>
      <c r="H136" s="16"/>
      <c r="I136" s="18"/>
    </row>
    <row r="137" spans="2:9" ht="15.75" customHeight="1">
      <c r="B137" s="16"/>
      <c r="C137" s="17"/>
      <c r="H137" s="16"/>
      <c r="I137" s="18"/>
    </row>
    <row r="138" spans="2:9" ht="15.75" customHeight="1">
      <c r="B138" s="16"/>
      <c r="C138" s="17"/>
      <c r="H138" s="16"/>
      <c r="I138" s="18"/>
    </row>
    <row r="139" spans="2:9" ht="15.75" customHeight="1">
      <c r="B139" s="16"/>
      <c r="C139" s="17"/>
      <c r="H139" s="16"/>
      <c r="I139" s="18"/>
    </row>
    <row r="140" spans="2:9" ht="15.75" customHeight="1">
      <c r="B140" s="16"/>
      <c r="C140" s="17"/>
      <c r="H140" s="16"/>
      <c r="I140" s="18"/>
    </row>
    <row r="141" spans="2:9" ht="15.75" customHeight="1">
      <c r="B141" s="16"/>
      <c r="C141" s="17"/>
      <c r="H141" s="16"/>
      <c r="I141" s="18"/>
    </row>
    <row r="142" spans="2:9" ht="15.75" customHeight="1">
      <c r="B142" s="16"/>
      <c r="C142" s="17"/>
      <c r="H142" s="16"/>
      <c r="I142" s="18"/>
    </row>
    <row r="143" spans="2:9" ht="15.75" customHeight="1">
      <c r="B143" s="16"/>
      <c r="C143" s="17"/>
      <c r="H143" s="16"/>
      <c r="I143" s="18"/>
    </row>
    <row r="144" spans="2:9" ht="15.75" customHeight="1">
      <c r="B144" s="16"/>
      <c r="C144" s="17"/>
      <c r="H144" s="16"/>
      <c r="I144" s="18"/>
    </row>
    <row r="145" spans="2:9" ht="15.75" customHeight="1">
      <c r="B145" s="16"/>
      <c r="C145" s="17"/>
      <c r="H145" s="16"/>
      <c r="I145" s="18"/>
    </row>
    <row r="146" spans="2:9" ht="15.75" customHeight="1">
      <c r="B146" s="16"/>
      <c r="C146" s="17"/>
      <c r="H146" s="16"/>
      <c r="I146" s="18"/>
    </row>
    <row r="147" spans="2:9" ht="15.75" customHeight="1">
      <c r="B147" s="16"/>
      <c r="C147" s="17"/>
      <c r="H147" s="16"/>
      <c r="I147" s="18"/>
    </row>
    <row r="148" spans="2:9" ht="15.75" customHeight="1">
      <c r="B148" s="16"/>
      <c r="C148" s="17"/>
      <c r="H148" s="16"/>
      <c r="I148" s="18"/>
    </row>
    <row r="149" spans="2:9" ht="15.75" customHeight="1">
      <c r="B149" s="16"/>
      <c r="C149" s="17"/>
      <c r="H149" s="16"/>
      <c r="I149" s="18"/>
    </row>
    <row r="150" spans="2:9" ht="15.75" customHeight="1">
      <c r="B150" s="16"/>
      <c r="C150" s="17"/>
      <c r="H150" s="16"/>
      <c r="I150" s="18"/>
    </row>
    <row r="151" spans="2:9" ht="15.75" customHeight="1">
      <c r="B151" s="16"/>
      <c r="C151" s="17"/>
      <c r="H151" s="16"/>
      <c r="I151" s="18"/>
    </row>
    <row r="152" spans="2:9" ht="15.75" customHeight="1">
      <c r="B152" s="16"/>
      <c r="C152" s="17"/>
      <c r="H152" s="16"/>
      <c r="I152" s="18"/>
    </row>
    <row r="153" spans="2:9" ht="15.75" customHeight="1">
      <c r="B153" s="16"/>
      <c r="C153" s="17"/>
      <c r="H153" s="16"/>
      <c r="I153" s="18"/>
    </row>
    <row r="154" spans="2:9" ht="15.75" customHeight="1">
      <c r="B154" s="16"/>
      <c r="C154" s="17"/>
      <c r="H154" s="16"/>
      <c r="I154" s="18"/>
    </row>
    <row r="155" spans="2:9" ht="15.75" customHeight="1">
      <c r="B155" s="16"/>
      <c r="C155" s="17"/>
      <c r="H155" s="16"/>
      <c r="I155" s="18"/>
    </row>
    <row r="156" spans="2:9" ht="15.75" customHeight="1">
      <c r="B156" s="16"/>
      <c r="C156" s="17"/>
      <c r="H156" s="16"/>
      <c r="I156" s="18"/>
    </row>
    <row r="157" spans="2:9" ht="15.75" customHeight="1">
      <c r="B157" s="16"/>
      <c r="C157" s="17"/>
      <c r="H157" s="16"/>
      <c r="I157" s="18"/>
    </row>
    <row r="158" spans="2:9" ht="15.75" customHeight="1">
      <c r="B158" s="16"/>
      <c r="C158" s="17"/>
    </row>
    <row r="159" spans="2:9" ht="15.75" customHeight="1">
      <c r="B159" s="16"/>
      <c r="C159" s="17"/>
    </row>
    <row r="160" spans="2:9" ht="15.75" customHeight="1">
      <c r="B160" s="16"/>
      <c r="C160" s="17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</sheetData>
  <mergeCells count="29">
    <mergeCell ref="A1:I1"/>
    <mergeCell ref="F115:I115"/>
    <mergeCell ref="A7:I7"/>
    <mergeCell ref="A53:I53"/>
    <mergeCell ref="A103:F103"/>
    <mergeCell ref="A105:I105"/>
    <mergeCell ref="A18:F18"/>
    <mergeCell ref="A24:F24"/>
    <mergeCell ref="A8:H8"/>
    <mergeCell ref="A14:H14"/>
    <mergeCell ref="A21:H21"/>
    <mergeCell ref="A54:H54"/>
    <mergeCell ref="A106:H106"/>
    <mergeCell ref="A13:I13"/>
    <mergeCell ref="A20:I20"/>
    <mergeCell ref="A110:F110"/>
    <mergeCell ref="A2:I2"/>
    <mergeCell ref="A3:I3"/>
    <mergeCell ref="A4:I4"/>
    <mergeCell ref="A5:I5"/>
    <mergeCell ref="A26:I26"/>
    <mergeCell ref="A11:F11"/>
    <mergeCell ref="A115:D115"/>
    <mergeCell ref="A116:D116"/>
    <mergeCell ref="A51:F51"/>
    <mergeCell ref="A27:H27"/>
    <mergeCell ref="A113:F113"/>
    <mergeCell ref="A112:H112"/>
    <mergeCell ref="F116:I116"/>
  </mergeCells>
  <printOptions horizontalCentered="1"/>
  <pageMargins left="0.39370078740157483" right="0.39370078740157483" top="0.59055118110236227" bottom="0.78740157480314965" header="0" footer="0"/>
  <pageSetup scale="54" fitToHeight="0" orientation="portrait" r:id="rId1"/>
  <headerFooter>
    <oddFooter>&amp;LDGBN LIBRO BANCO ENERO 2025&amp;R&amp;P DE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DE BANCO ENERO 2025</vt:lpstr>
      <vt:lpstr>'LIBRO DE BANCO ENERO 2025'!Área_de_impresión</vt:lpstr>
      <vt:lpstr>'LIBRO DE BANCO ENERO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Solayna Vasquez Duval</dc:creator>
  <cp:lastModifiedBy>PROPIEDAD DE</cp:lastModifiedBy>
  <cp:lastPrinted>2025-02-19T14:57:00Z</cp:lastPrinted>
  <dcterms:created xsi:type="dcterms:W3CDTF">2015-06-05T18:19:34Z</dcterms:created>
  <dcterms:modified xsi:type="dcterms:W3CDTF">2025-02-20T00:57:08Z</dcterms:modified>
</cp:coreProperties>
</file>