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MARZO 2018" sheetId="6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8" i="63" l="1"/>
  <c r="D150" i="63" l="1"/>
  <c r="D187" i="63"/>
  <c r="D166" i="63"/>
  <c r="D231" i="63"/>
  <c r="D162" i="63"/>
  <c r="D193" i="63"/>
  <c r="G363" i="63" l="1"/>
  <c r="F363" i="63"/>
  <c r="E363" i="63"/>
  <c r="D363" i="63"/>
  <c r="C363" i="63"/>
  <c r="D322" i="63"/>
  <c r="D253" i="63"/>
  <c r="D236" i="63"/>
  <c r="D228" i="63"/>
  <c r="D220" i="63"/>
  <c r="D215" i="63"/>
  <c r="D206" i="63"/>
  <c r="D204" i="63"/>
  <c r="D183" i="63"/>
  <c r="C130" i="63"/>
  <c r="C57" i="63" s="1"/>
  <c r="C56" i="63"/>
  <c r="C38" i="63"/>
  <c r="C55" i="63" s="1"/>
  <c r="D241" i="63" l="1"/>
  <c r="D260" i="63" s="1"/>
  <c r="C60" i="63"/>
  <c r="C66" i="63" s="1"/>
  <c r="G365" i="63"/>
  <c r="C132" i="63" l="1"/>
  <c r="D259" i="63"/>
  <c r="D261" i="63" s="1"/>
  <c r="C69" i="63"/>
  <c r="C67" i="63"/>
</calcChain>
</file>

<file path=xl/sharedStrings.xml><?xml version="1.0" encoding="utf-8"?>
<sst xmlns="http://schemas.openxmlformats.org/spreadsheetml/2006/main" count="693" uniqueCount="305">
  <si>
    <t>DEPARTAMENTO DE CONTABILIDAD</t>
  </si>
  <si>
    <t>PROVEEDORES</t>
  </si>
  <si>
    <t>VALOR</t>
  </si>
  <si>
    <t>AMPLIFICADORES MON</t>
  </si>
  <si>
    <t>IMPRESEL</t>
  </si>
  <si>
    <t>INSERT, SRL         (PUBLICIDAD)</t>
  </si>
  <si>
    <t>RICARDO VEGA PEGUERO</t>
  </si>
  <si>
    <t xml:space="preserve">SERVICENTRO V. &amp; T., C. POR A.         </t>
  </si>
  <si>
    <t>TEKNOWLOGIC DOMINICANA</t>
  </si>
  <si>
    <t>NEO TECKNOWLOGIC</t>
  </si>
  <si>
    <t>TRICOM, S.A.      (LITIGIO)</t>
  </si>
  <si>
    <t>TOTAL</t>
  </si>
  <si>
    <t>INDEMNIZACIONES Y VACACIONES</t>
  </si>
  <si>
    <t>NOTARIZADORES</t>
  </si>
  <si>
    <t>DEVOLUCIONES</t>
  </si>
  <si>
    <t>TOTAL GENERAL</t>
  </si>
  <si>
    <t>DIFERENCIA</t>
  </si>
  <si>
    <t>PAGADOS</t>
  </si>
  <si>
    <t>NUEVOS CREDITOS</t>
  </si>
  <si>
    <t>CUENTAS POR PAGAR DEVOLUCIONES</t>
  </si>
  <si>
    <t>NOMBRE</t>
  </si>
  <si>
    <t>ALT. RAMIREZ - RAUL VALENZUELA</t>
  </si>
  <si>
    <t xml:space="preserve">ANGELA  M. ARIAS RIVERA  </t>
  </si>
  <si>
    <t>ANTONIA RAFAELA RIVAS SOTO</t>
  </si>
  <si>
    <t>BENJAMIN DE LA ROSA VALDEZ</t>
  </si>
  <si>
    <t>BELARMINIO TUERO REYES</t>
  </si>
  <si>
    <t>COCCO RESORT, C. POR A.</t>
  </si>
  <si>
    <t>CRISTINA NIEWKRE DIAZ</t>
  </si>
  <si>
    <t>EDDY DE JESUS GERMOSEN</t>
  </si>
  <si>
    <t>ELOISA SOLANO DE INIRIO</t>
  </si>
  <si>
    <t>FAUSTO E. SEVERINO FORNET</t>
  </si>
  <si>
    <t>FABIO FEDERICO CASTRO MARTINEZ</t>
  </si>
  <si>
    <t>FELICIA OVALLE MEJIA</t>
  </si>
  <si>
    <t>FRANCISCO GARCIA LEONARDO</t>
  </si>
  <si>
    <t>GRISELA M. VARGAS R.</t>
  </si>
  <si>
    <t>HUGO ALBERTO JIMENEZ</t>
  </si>
  <si>
    <t>JAVIER A. PICHARDO LIRIANO</t>
  </si>
  <si>
    <t xml:space="preserve">JUAN BRITO                                             </t>
  </si>
  <si>
    <t>JULIA A. MANCEBO Vda. HERAZME</t>
  </si>
  <si>
    <t>JOSE REDONDA GONZALEZ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</si>
  <si>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</si>
  <si>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</si>
  <si>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</si>
  <si>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</si>
  <si>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</si>
  <si>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</si>
  <si>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ROSA D. BRETON E.</t>
  </si>
  <si>
    <t>SALVADOR E. ROSA D./ ANA JOGA</t>
  </si>
  <si>
    <t>YGNACIO DE Js. MARTINEZ GARCIA</t>
  </si>
  <si>
    <t>TOTAL DEVOLUCIONES</t>
  </si>
  <si>
    <t>DOC. NO.</t>
  </si>
  <si>
    <t>PROVEEDOR</t>
  </si>
  <si>
    <t>CONCEPTO</t>
  </si>
  <si>
    <t>ALQ. EQ. SON.</t>
  </si>
  <si>
    <t>CONTADO</t>
  </si>
  <si>
    <t>SEGUROS</t>
  </si>
  <si>
    <t>PUBLICIDAD</t>
  </si>
  <si>
    <t>30 DIAS</t>
  </si>
  <si>
    <t>SUM.</t>
  </si>
  <si>
    <t>GTG INDUSTRIAL</t>
  </si>
  <si>
    <t>INSERT, SRL</t>
  </si>
  <si>
    <t>MAT. GASTAB.</t>
  </si>
  <si>
    <t>SERV. MECAN.</t>
  </si>
  <si>
    <t>DED. SDA-1319</t>
  </si>
  <si>
    <t>DEDUCTIBLE</t>
  </si>
  <si>
    <t>SEGUROS BANRESERVAS</t>
  </si>
  <si>
    <t>POL. DE SEG.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</si>
  <si>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</si>
  <si>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</si>
  <si>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</si>
  <si>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</si>
  <si>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</si>
  <si>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</si>
  <si>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</si>
  <si>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</si>
  <si>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</si>
  <si>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PROVEEDORES</t>
  </si>
  <si>
    <t>REFERENCIA</t>
  </si>
  <si>
    <t>NOTARS.,  LEGS.,  INDEMNIZACIONES &amp; VACS.</t>
  </si>
  <si>
    <t>FECHA</t>
  </si>
  <si>
    <t>C. PAGO</t>
  </si>
  <si>
    <t>LEY 4108</t>
  </si>
  <si>
    <t>INDEMN. &amp; VACS.</t>
  </si>
  <si>
    <t>EX-EMPLEADOS</t>
  </si>
  <si>
    <t>VARIAS</t>
  </si>
  <si>
    <t>TOTAL NOTS., LEGS.,  INDEMN. &amp; VACS.</t>
  </si>
  <si>
    <t>Revisado:     Lic. Erasmo E. Garcia</t>
  </si>
  <si>
    <t>CUADRE</t>
  </si>
  <si>
    <t>VENTA TER.</t>
  </si>
  <si>
    <t>FABIO F. CASTRO M.</t>
  </si>
  <si>
    <t>JUAN BRITO</t>
  </si>
  <si>
    <t>JUAN DE Js. GONZALEZ</t>
  </si>
  <si>
    <t>JULIA A. MANSEBO Vda. HERASME</t>
  </si>
  <si>
    <t>JOSEFA A. ALVARADO VICENTE</t>
  </si>
  <si>
    <t xml:space="preserve">MERCEDES GARCIA HERNANDEZ </t>
  </si>
  <si>
    <t>MIGUEL DE LOS SANTO JUMELLES</t>
  </si>
  <si>
    <t>PRIAMO BATISTA/HILDA D. G.</t>
  </si>
  <si>
    <t>RAMON VINICIO QUEZADA Q.</t>
  </si>
  <si>
    <t>SALVADOR E. ROSA D./ ANA J.</t>
  </si>
  <si>
    <t>YGNACIO DE Js. MARTINEZ G.</t>
  </si>
  <si>
    <t>DIRECCION GENERAL DE BIENES NACIONALES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</si>
  <si>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</si>
  <si>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</si>
  <si>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</si>
  <si>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</si>
  <si>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</si>
  <si>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</si>
  <si>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CONECT.</t>
  </si>
  <si>
    <t>PUBLIC.</t>
  </si>
  <si>
    <t>REPAR.</t>
  </si>
  <si>
    <t>SOP. TEC.</t>
  </si>
  <si>
    <t>SERV. TEL.</t>
  </si>
  <si>
    <t>INDEMNIZAC.</t>
  </si>
  <si>
    <t>TOTALES</t>
  </si>
  <si>
    <t>TOTAL GEN.</t>
  </si>
  <si>
    <t xml:space="preserve"> </t>
  </si>
  <si>
    <t>EDENORTE</t>
  </si>
  <si>
    <t>REVISADO POR: LIC. ERASMO E. GARCIA</t>
  </si>
  <si>
    <t>JOSE RAFAEL LOPEZ SANTANA</t>
  </si>
  <si>
    <t xml:space="preserve">CARIBE SERVICIOS DE INF.       </t>
  </si>
  <si>
    <t>COMPRA DE TERR.</t>
  </si>
  <si>
    <t>JULIO C. ALMONTE DE LOS SANTOS</t>
  </si>
  <si>
    <t>ANTONIO VALENTIN JÁCQUEZ LÓPEZ</t>
  </si>
  <si>
    <t>CERTV</t>
  </si>
  <si>
    <t>Jurídica</t>
  </si>
  <si>
    <t>Litis/Dolo</t>
  </si>
  <si>
    <r>
      <t>JOSE</t>
    </r>
    <r>
      <rPr>
        <b/>
        <sz val="8"/>
        <color rgb="FFFF0000"/>
        <rFont val="Calibri"/>
        <family val="2"/>
      </rPr>
      <t xml:space="preserve"> Alejandro</t>
    </r>
    <r>
      <rPr>
        <b/>
        <sz val="8"/>
        <rFont val="Calibri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</si>
  <si>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Calibri"/>
        <family val="2"/>
      </rPr>
      <t>Amauris</t>
    </r>
    <r>
      <rPr>
        <b/>
        <sz val="8"/>
        <rFont val="Calibri"/>
        <family val="2"/>
      </rPr>
      <t xml:space="preserve"> NOBLE JIMENEZ</t>
    </r>
  </si>
  <si>
    <r>
      <t xml:space="preserve">JUAN DE Js. GONZALEZ                        </t>
    </r>
    <r>
      <rPr>
        <b/>
        <sz val="8"/>
        <color indexed="10"/>
        <rFont val="Calibri"/>
        <family val="2"/>
      </rPr>
      <t>(*)</t>
    </r>
  </si>
  <si>
    <t>EDITORA EL CARIBE</t>
  </si>
  <si>
    <t>AYUNTAMIENTO</t>
  </si>
  <si>
    <t>ELECTRICIDAD</t>
  </si>
  <si>
    <t>BANCO CENTRAL</t>
  </si>
  <si>
    <t>PARQUEO</t>
  </si>
  <si>
    <t>BAUTISTA COMERCIAL</t>
  </si>
  <si>
    <t xml:space="preserve">SEGUROS BANRESERVAS  </t>
  </si>
  <si>
    <t>DELTA COMERCIAL</t>
  </si>
  <si>
    <r>
      <t xml:space="preserve">DULCE MARIA THEN P.  </t>
    </r>
    <r>
      <rPr>
        <sz val="10"/>
        <color indexed="10"/>
        <rFont val="Calibri"/>
        <family val="2"/>
      </rPr>
      <t>(LITIGIO)</t>
    </r>
  </si>
  <si>
    <r>
      <t xml:space="preserve">JOSE </t>
    </r>
    <r>
      <rPr>
        <b/>
        <i/>
        <sz val="10"/>
        <color rgb="FFFF0000"/>
        <rFont val="Calibri"/>
        <family val="2"/>
      </rPr>
      <t>Alejandro</t>
    </r>
    <r>
      <rPr>
        <b/>
        <i/>
        <sz val="10"/>
        <rFont val="Calibri"/>
        <family val="2"/>
      </rPr>
      <t xml:space="preserve"> NOBLE JIMENEZ</t>
    </r>
  </si>
  <si>
    <r>
      <t xml:space="preserve">JOSE </t>
    </r>
    <r>
      <rPr>
        <b/>
        <i/>
        <sz val="10"/>
        <color rgb="FFFF0000"/>
        <rFont val="Calibri"/>
        <family val="2"/>
      </rPr>
      <t>Amauris</t>
    </r>
    <r>
      <rPr>
        <b/>
        <i/>
        <sz val="10"/>
        <rFont val="Calibri"/>
        <family val="2"/>
      </rPr>
      <t xml:space="preserve"> NOBLE JIMENEZ</t>
    </r>
  </si>
  <si>
    <t>WEI WU Y SU YING WU</t>
  </si>
  <si>
    <t>RAYMUNDO MENA</t>
  </si>
  <si>
    <t>YOLANDA M. CHEA PUJOLS</t>
  </si>
  <si>
    <t>JOSE MIGUEL PICHARDO</t>
  </si>
  <si>
    <t>CARLOS RUBEN LIRIANO ABREU</t>
  </si>
  <si>
    <t xml:space="preserve">RELACION DE CUENTAS POR PAGAR DEVOLUCIONES </t>
  </si>
  <si>
    <t>F. FAT.</t>
  </si>
  <si>
    <t>CARIBE SERV. INFORM.</t>
  </si>
  <si>
    <t xml:space="preserve">RICARDO VEGA </t>
  </si>
  <si>
    <t>SERVICENTRO V. &amp; T.</t>
  </si>
  <si>
    <t>SEG. BANRESERVAS</t>
  </si>
  <si>
    <t>AMPLIFIC. MON</t>
  </si>
  <si>
    <t>AO10010011500000102</t>
  </si>
  <si>
    <t>AO10010011500000379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</si>
  <si>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</si>
  <si>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</si>
  <si>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</si>
  <si>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</si>
  <si>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</si>
  <si>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</si>
  <si>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</si>
  <si>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</si>
  <si>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</si>
  <si>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</si>
  <si>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</si>
  <si>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</si>
  <si>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</si>
  <si>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</si>
  <si>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</si>
  <si>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AO10010011500000017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</si>
  <si>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</si>
  <si>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</si>
  <si>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</si>
  <si>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</si>
  <si>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</si>
  <si>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</si>
  <si>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</si>
  <si>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</si>
  <si>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AO10010011500000089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</si>
  <si>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</si>
  <si>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</si>
  <si>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</si>
  <si>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</si>
  <si>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</si>
  <si>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</si>
  <si>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AO10010011500000125</t>
  </si>
  <si>
    <t>AO10010011500000124</t>
  </si>
  <si>
    <t>AO10010031500020658</t>
  </si>
  <si>
    <t>AO10010031500203141</t>
  </si>
  <si>
    <t>AO10010031500021510</t>
  </si>
  <si>
    <t>AO10010031500022361</t>
  </si>
  <si>
    <t>AO70010051500000628</t>
  </si>
  <si>
    <t>AUTOCAMIONES, S.A.</t>
  </si>
  <si>
    <t>DIRECCION GENERAL DE BIENES NACIONALESZ</t>
  </si>
  <si>
    <t>CUENTAS POR PAGAR PROVEEDORES</t>
  </si>
  <si>
    <t>CUENTAS POR PAGAR NOTARIZ. E INDEMNIZACIONES</t>
  </si>
  <si>
    <t>PRIAMO BATISTA/HILDA GONZALEZ</t>
  </si>
  <si>
    <t>Preparado:   Lic. Ana Lugo</t>
  </si>
  <si>
    <t>PREPARADO POR:  LIC. ANA LUGO</t>
  </si>
  <si>
    <t>TOTAL CUENTA POR PAGAR</t>
  </si>
  <si>
    <t>CARIBE SERV. DE INFORM.</t>
  </si>
  <si>
    <t>R. VEGA -NOCHE A NOCHE</t>
  </si>
  <si>
    <t xml:space="preserve">LITIIS </t>
  </si>
  <si>
    <t xml:space="preserve">DULCE M. THEN POLANCO  </t>
  </si>
  <si>
    <t xml:space="preserve">                                    </t>
  </si>
  <si>
    <t>MANT/VEHIC.</t>
  </si>
  <si>
    <t>TERESA MOREL DURAN</t>
  </si>
  <si>
    <t>INVERSIONES PHIMARA</t>
  </si>
  <si>
    <t xml:space="preserve">         </t>
  </si>
  <si>
    <t>.</t>
  </si>
  <si>
    <t>INGELCISA</t>
  </si>
  <si>
    <t>A010010011500000417</t>
  </si>
  <si>
    <t>MAT.ELECT/FERET</t>
  </si>
  <si>
    <t>MAT.ELECT./FERRET.</t>
  </si>
  <si>
    <t>GREGORY TORRES H. ANA A. CARV.</t>
  </si>
  <si>
    <t xml:space="preserve">                                                      .</t>
  </si>
  <si>
    <t>A010010011500000083</t>
  </si>
  <si>
    <t>COMPRA DE AGUA</t>
  </si>
  <si>
    <t>PUBLICACIONES AHORA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</si>
  <si>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</si>
  <si>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TOMAS DE LA ROSA PASTRANO</t>
  </si>
  <si>
    <t>ELSA ALTAGRACIA CRUZ NUÑEZ</t>
  </si>
  <si>
    <t xml:space="preserve"> TOMAS DE LA ROSA PASTRANIO</t>
  </si>
  <si>
    <t>VIATICOS</t>
  </si>
  <si>
    <t>VARIOS</t>
  </si>
  <si>
    <t>RECOGIDA DE BASURA</t>
  </si>
  <si>
    <t>NOTARIZACION</t>
  </si>
  <si>
    <t xml:space="preserve">     DEPARTAMENTO DE CONTABILIDAD</t>
  </si>
  <si>
    <t xml:space="preserve">      CUENTAS POR PAGAR PROVEEDORES </t>
  </si>
  <si>
    <t>NOMBRES</t>
  </si>
  <si>
    <t xml:space="preserve">  MONTOS</t>
  </si>
  <si>
    <t>RECIBODO 1/6/2017</t>
  </si>
  <si>
    <t>SEGURO DE VIDA</t>
  </si>
  <si>
    <t xml:space="preserve">GREGORIO TORRES / ANA CARVAJAL </t>
  </si>
  <si>
    <t>GRISELDA M. VARGAS RODRIGUEZ</t>
  </si>
  <si>
    <t>BARBARA MIBELIS LIRANZO BUENO</t>
  </si>
  <si>
    <t xml:space="preserve">         berkis 12/6/17para acud.de pago</t>
  </si>
  <si>
    <t>MANT. PLANTA ELECTRICA</t>
  </si>
  <si>
    <t>en presupuesto 6/10/17</t>
  </si>
  <si>
    <t>CARLOS VINICIO FERNANDEZ VALERIO</t>
  </si>
  <si>
    <t xml:space="preserve"> 24/01/2012</t>
  </si>
  <si>
    <t>EUTAQUIO HOGANDO</t>
  </si>
  <si>
    <t>MAGI GRAPHIC IMPRESOS</t>
  </si>
  <si>
    <t>IMPRESOS</t>
  </si>
  <si>
    <t>ANDRES GONZALEZ</t>
  </si>
  <si>
    <t>ANDRES GOZALES</t>
  </si>
  <si>
    <t>FIOR D ALIZA MEJIA RIVERAS</t>
  </si>
  <si>
    <t>ALTAGRACIA M. FELIZ DIAZ</t>
  </si>
  <si>
    <t>A010010011500000171</t>
  </si>
  <si>
    <t>FIOR D ALIZA MEJIA RIVERA</t>
  </si>
  <si>
    <t>P010010011502708010</t>
  </si>
  <si>
    <t>ALTAGRACIA M FELIZ DIAZ</t>
  </si>
  <si>
    <t>NC 378-2017</t>
  </si>
  <si>
    <t>8/8 AL 8/10/17</t>
  </si>
  <si>
    <t>A010010031500053659</t>
  </si>
  <si>
    <t>SEG.BANRESERVAS VEHICULOS</t>
  </si>
  <si>
    <t>SEGUROS DE VEHICULOS</t>
  </si>
  <si>
    <t>A010010031500053795</t>
  </si>
  <si>
    <t>A010010031500053893</t>
  </si>
  <si>
    <t>A010010031500053629</t>
  </si>
  <si>
    <t>A010010031500055910</t>
  </si>
  <si>
    <t>A010010031500056075</t>
  </si>
  <si>
    <t>A010010031500056330</t>
  </si>
  <si>
    <t>SEGUROS BANRESERVAS  (VEHICULOS</t>
  </si>
  <si>
    <t>SEGUROS BANRESERVAS (VEHICULOS)</t>
  </si>
  <si>
    <t>A010010011500000439</t>
  </si>
  <si>
    <t>EXTINTORES DEL CARIBE</t>
  </si>
  <si>
    <t>RECARDA DE EXTINTORES</t>
  </si>
  <si>
    <t>EXTENTORES DEL CARIBE</t>
  </si>
  <si>
    <t>RECARGA DE EXTINTORES</t>
  </si>
  <si>
    <t>CELANDIA ISIDRA REYES RODRIGUEZ</t>
  </si>
  <si>
    <t>DEL 01 AL 31 DE MARZO 2018</t>
  </si>
  <si>
    <t>CUENTAS POR PAGAR -CONSOLIDADO DE MARZO 2018</t>
  </si>
  <si>
    <t>CUENTAS POR PAGAR MOVIMIENTOS DE MARZO 2018</t>
  </si>
  <si>
    <t>DEL 01 AL  31 DE MARZO 2018</t>
  </si>
  <si>
    <t>A010010011500668114</t>
  </si>
  <si>
    <t>A010010011500667120</t>
  </si>
  <si>
    <t>A010010011500666904</t>
  </si>
  <si>
    <t>A010010011500666709</t>
  </si>
  <si>
    <t>A010010031500057139</t>
  </si>
  <si>
    <t>SEG BANRESERVAS VIDA</t>
  </si>
  <si>
    <t>A010010031500054767</t>
  </si>
  <si>
    <t>SEGUROS BANRESERVA VIDA</t>
  </si>
  <si>
    <t>A010010011500012275</t>
  </si>
  <si>
    <t>A010010011500012544</t>
  </si>
  <si>
    <t>A010010011500012355</t>
  </si>
  <si>
    <t>A020020021500027458</t>
  </si>
  <si>
    <t>A020020021500027459</t>
  </si>
  <si>
    <t>A020020021500027460</t>
  </si>
  <si>
    <t>MANT/VEHICULO</t>
  </si>
  <si>
    <t>A010030021500008395</t>
  </si>
  <si>
    <t>A010010011500010171</t>
  </si>
  <si>
    <t>A010010011500002448</t>
  </si>
  <si>
    <t>COMP/AGUA</t>
  </si>
  <si>
    <t>GTG INDUSTRIA</t>
  </si>
  <si>
    <t>A010010031500009978</t>
  </si>
  <si>
    <t>REP/MANT. DE CAMIONETA</t>
  </si>
  <si>
    <t>A010010031500009977</t>
  </si>
  <si>
    <t>A010010031500009975</t>
  </si>
  <si>
    <t>REP/MANT. CAMIONETAS</t>
  </si>
  <si>
    <t>A020010011500022669</t>
  </si>
  <si>
    <t>RECOGIDA BASURA</t>
  </si>
  <si>
    <t>FLOR ANGELICA PEREZ</t>
  </si>
  <si>
    <t>BALANCE FEBRERO 2018</t>
  </si>
  <si>
    <t>BALANCE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</si>
</sst>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(* #,##0.00_);_(* \(#,##0.00\);_(* &quot;-&quot;??_);_(@_)"/>
    <numFmt numFmtId="167" formatCode="_([$€-2]* #,##0.00_);_([$€-2]* \(#,##0.00\);_([$€-2]* &quot;-&quot;??_)"/>
    <numFmt numFmtId="168" formatCode="dd/mm/yyyy;@"/>
    <numFmt numFmtId="169" formatCode="mm/dd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b/>
      <i/>
      <sz val="8"/>
      <name val="Calibri"/>
      <family val="2"/>
    </font>
    <font>
      <b/>
      <sz val="8"/>
      <color rgb="FFFF0000"/>
      <name val="Calibri"/>
      <family val="2"/>
    </font>
    <font>
      <b/>
      <sz val="8"/>
      <color indexed="10"/>
      <name val="Calibri"/>
      <family val="2"/>
    </font>
    <font>
      <b/>
      <i/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i/>
      <sz val="1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</font>
    <font>
      <b/>
      <i/>
      <sz val="10"/>
      <color rgb="FFFF0000"/>
      <name val="Calibri"/>
      <family val="2"/>
    </font>
    <font>
      <b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 applyFill="1"/>
    <xf numFmtId="43" fontId="3" fillId="0" borderId="0" xfId="0" applyNumberFormat="1" applyFont="1"/>
    <xf numFmtId="0" fontId="3" fillId="0" borderId="0" xfId="0" applyFont="1"/>
    <xf numFmtId="0" fontId="4" fillId="0" borderId="9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6" fillId="0" borderId="10" xfId="4" applyFont="1" applyFill="1" applyBorder="1" applyAlignment="1">
      <alignment horizontal="right"/>
    </xf>
    <xf numFmtId="166" fontId="5" fillId="0" borderId="0" xfId="1" applyFont="1" applyFill="1"/>
    <xf numFmtId="166" fontId="6" fillId="0" borderId="5" xfId="6" applyFont="1" applyFill="1" applyBorder="1" applyAlignment="1">
      <alignment horizontal="right"/>
    </xf>
    <xf numFmtId="166" fontId="6" fillId="0" borderId="0" xfId="6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66" fontId="6" fillId="0" borderId="0" xfId="4" applyFont="1" applyFill="1" applyBorder="1" applyAlignment="1">
      <alignment horizontal="right"/>
    </xf>
    <xf numFmtId="166" fontId="6" fillId="0" borderId="23" xfId="2" applyNumberFormat="1" applyFont="1" applyFill="1" applyBorder="1"/>
    <xf numFmtId="166" fontId="5" fillId="0" borderId="0" xfId="1" applyFont="1"/>
    <xf numFmtId="43" fontId="5" fillId="0" borderId="0" xfId="0" applyNumberFormat="1" applyFont="1"/>
    <xf numFmtId="166" fontId="6" fillId="0" borderId="25" xfId="4" applyFont="1" applyFill="1" applyBorder="1" applyAlignment="1">
      <alignment horizontal="right"/>
    </xf>
    <xf numFmtId="166" fontId="6" fillId="0" borderId="22" xfId="4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6" fontId="6" fillId="4" borderId="22" xfId="4" applyFont="1" applyFill="1" applyBorder="1" applyAlignment="1">
      <alignment horizontal="right"/>
    </xf>
    <xf numFmtId="166" fontId="6" fillId="0" borderId="22" xfId="4" applyFont="1" applyFill="1" applyBorder="1"/>
    <xf numFmtId="166" fontId="6" fillId="4" borderId="22" xfId="4" applyFont="1" applyFill="1" applyBorder="1"/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14" fontId="4" fillId="0" borderId="1" xfId="5" applyNumberFormat="1" applyFont="1" applyFill="1" applyBorder="1" applyAlignment="1">
      <alignment horizontal="center"/>
    </xf>
    <xf numFmtId="14" fontId="4" fillId="0" borderId="10" xfId="5" applyNumberFormat="1" applyFont="1" applyFill="1" applyBorder="1" applyAlignment="1">
      <alignment horizontal="center"/>
    </xf>
    <xf numFmtId="166" fontId="6" fillId="0" borderId="1" xfId="6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166" fontId="4" fillId="0" borderId="0" xfId="6" applyFont="1" applyFill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166" fontId="6" fillId="0" borderId="0" xfId="1" applyFont="1" applyFill="1" applyBorder="1" applyAlignment="1">
      <alignment horizontal="right"/>
    </xf>
    <xf numFmtId="14" fontId="4" fillId="0" borderId="0" xfId="5" applyNumberFormat="1" applyFont="1" applyBorder="1"/>
    <xf numFmtId="166" fontId="6" fillId="0" borderId="0" xfId="4" applyFont="1" applyFill="1" applyBorder="1"/>
    <xf numFmtId="0" fontId="6" fillId="0" borderId="0" xfId="5" applyFont="1" applyAlignment="1">
      <alignment horizontal="center"/>
    </xf>
    <xf numFmtId="166" fontId="4" fillId="0" borderId="0" xfId="6" applyFont="1" applyAlignment="1">
      <alignment horizontal="right"/>
    </xf>
    <xf numFmtId="166" fontId="4" fillId="0" borderId="0" xfId="6" applyFont="1" applyBorder="1" applyAlignment="1">
      <alignment horizontal="right"/>
    </xf>
    <xf numFmtId="0" fontId="4" fillId="0" borderId="0" xfId="5" applyFont="1" applyFill="1" applyAlignment="1">
      <alignment horizontal="center"/>
    </xf>
    <xf numFmtId="166" fontId="4" fillId="0" borderId="0" xfId="6" applyFont="1" applyFill="1"/>
    <xf numFmtId="0" fontId="6" fillId="0" borderId="1" xfId="5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0" borderId="10" xfId="1" applyFont="1" applyFill="1" applyBorder="1" applyAlignment="1">
      <alignment horizontal="right"/>
    </xf>
    <xf numFmtId="0" fontId="6" fillId="0" borderId="9" xfId="5" applyFont="1" applyBorder="1" applyAlignment="1">
      <alignment horizontal="left"/>
    </xf>
    <xf numFmtId="0" fontId="11" fillId="0" borderId="0" xfId="0" applyFont="1" applyAlignment="1"/>
    <xf numFmtId="43" fontId="11" fillId="0" borderId="0" xfId="0" applyNumberFormat="1" applyFont="1"/>
    <xf numFmtId="166" fontId="6" fillId="5" borderId="10" xfId="1" applyFont="1" applyFill="1" applyBorder="1" applyAlignment="1">
      <alignment horizontal="center"/>
    </xf>
    <xf numFmtId="0" fontId="6" fillId="5" borderId="9" xfId="2" applyFont="1" applyFill="1" applyBorder="1" applyAlignment="1">
      <alignment horizontal="left"/>
    </xf>
    <xf numFmtId="166" fontId="7" fillId="5" borderId="1" xfId="1" applyFont="1" applyFill="1" applyBorder="1"/>
    <xf numFmtId="166" fontId="7" fillId="5" borderId="12" xfId="1" applyFont="1" applyFill="1" applyBorder="1"/>
    <xf numFmtId="0" fontId="6" fillId="0" borderId="1" xfId="2" applyFont="1" applyFill="1" applyBorder="1" applyAlignment="1">
      <alignment horizontal="left"/>
    </xf>
    <xf numFmtId="0" fontId="5" fillId="5" borderId="0" xfId="0" applyFont="1" applyFill="1"/>
    <xf numFmtId="0" fontId="6" fillId="5" borderId="21" xfId="5" applyFont="1" applyFill="1" applyBorder="1" applyAlignment="1">
      <alignment horizontal="left"/>
    </xf>
    <xf numFmtId="166" fontId="6" fillId="5" borderId="10" xfId="1" applyFont="1" applyFill="1" applyBorder="1" applyAlignment="1">
      <alignment horizontal="right"/>
    </xf>
    <xf numFmtId="166" fontId="7" fillId="5" borderId="3" xfId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3" fillId="0" borderId="9" xfId="2" applyFont="1" applyFill="1" applyBorder="1" applyAlignment="1">
      <alignment horizontal="left"/>
    </xf>
    <xf numFmtId="0" fontId="13" fillId="0" borderId="26" xfId="2" applyFont="1" applyFill="1" applyBorder="1" applyAlignment="1">
      <alignment horizontal="center"/>
    </xf>
    <xf numFmtId="166" fontId="13" fillId="0" borderId="0" xfId="4" applyFont="1" applyFill="1" applyBorder="1" applyAlignment="1">
      <alignment horizontal="right"/>
    </xf>
    <xf numFmtId="0" fontId="5" fillId="0" borderId="0" xfId="0" applyFont="1" applyBorder="1"/>
    <xf numFmtId="166" fontId="6" fillId="5" borderId="22" xfId="4" applyFont="1" applyFill="1" applyBorder="1"/>
    <xf numFmtId="0" fontId="6" fillId="5" borderId="21" xfId="2" applyFont="1" applyFill="1" applyBorder="1" applyAlignment="1">
      <alignment horizontal="left"/>
    </xf>
    <xf numFmtId="0" fontId="5" fillId="0" borderId="0" xfId="0" applyFont="1" applyFill="1" applyBorder="1"/>
    <xf numFmtId="166" fontId="6" fillId="5" borderId="22" xfId="4" applyFont="1" applyFill="1" applyBorder="1" applyAlignment="1">
      <alignment horizontal="right"/>
    </xf>
    <xf numFmtId="166" fontId="13" fillId="0" borderId="0" xfId="6" applyFont="1" applyFill="1" applyBorder="1" applyAlignment="1">
      <alignment horizontal="right"/>
    </xf>
    <xf numFmtId="166" fontId="12" fillId="0" borderId="0" xfId="1" applyFont="1"/>
    <xf numFmtId="0" fontId="13" fillId="0" borderId="14" xfId="2" applyFont="1" applyFill="1" applyBorder="1" applyAlignment="1">
      <alignment horizontal="left"/>
    </xf>
    <xf numFmtId="166" fontId="13" fillId="0" borderId="23" xfId="4" applyFont="1" applyFill="1" applyBorder="1" applyAlignment="1">
      <alignment horizontal="right"/>
    </xf>
    <xf numFmtId="166" fontId="13" fillId="0" borderId="0" xfId="2" applyNumberFormat="1" applyFont="1" applyFill="1" applyBorder="1"/>
    <xf numFmtId="166" fontId="13" fillId="0" borderId="10" xfId="2" applyNumberFormat="1" applyFont="1" applyFill="1" applyBorder="1"/>
    <xf numFmtId="0" fontId="13" fillId="0" borderId="9" xfId="2" applyFont="1" applyFill="1" applyBorder="1" applyAlignment="1"/>
    <xf numFmtId="43" fontId="13" fillId="0" borderId="10" xfId="2" applyNumberFormat="1" applyFont="1" applyFill="1" applyBorder="1"/>
    <xf numFmtId="0" fontId="13" fillId="0" borderId="14" xfId="2" applyFont="1" applyFill="1" applyBorder="1" applyAlignment="1"/>
    <xf numFmtId="43" fontId="13" fillId="0" borderId="22" xfId="2" applyNumberFormat="1" applyFont="1" applyFill="1" applyBorder="1"/>
    <xf numFmtId="0" fontId="13" fillId="0" borderId="11" xfId="2" applyFont="1" applyFill="1" applyBorder="1" applyAlignment="1">
      <alignment horizontal="center"/>
    </xf>
    <xf numFmtId="166" fontId="16" fillId="0" borderId="15" xfId="2" applyNumberFormat="1" applyFont="1" applyFill="1" applyBorder="1"/>
    <xf numFmtId="166" fontId="16" fillId="0" borderId="0" xfId="2" applyNumberFormat="1" applyFont="1" applyFill="1" applyBorder="1"/>
    <xf numFmtId="166" fontId="13" fillId="0" borderId="25" xfId="4" applyFont="1" applyFill="1" applyBorder="1" applyAlignment="1">
      <alignment horizontal="right"/>
    </xf>
    <xf numFmtId="0" fontId="15" fillId="0" borderId="1" xfId="5" applyFont="1" applyFill="1" applyBorder="1" applyAlignment="1">
      <alignment horizontal="left"/>
    </xf>
    <xf numFmtId="0" fontId="15" fillId="0" borderId="1" xfId="5" applyFont="1" applyFill="1" applyBorder="1" applyAlignment="1">
      <alignment horizontal="center"/>
    </xf>
    <xf numFmtId="14" fontId="15" fillId="0" borderId="1" xfId="5" applyNumberFormat="1" applyFont="1" applyFill="1" applyBorder="1" applyAlignment="1">
      <alignment horizontal="center"/>
    </xf>
    <xf numFmtId="0" fontId="15" fillId="0" borderId="1" xfId="5" applyFont="1" applyFill="1" applyBorder="1"/>
    <xf numFmtId="14" fontId="15" fillId="0" borderId="9" xfId="5" applyNumberFormat="1" applyFont="1" applyFill="1" applyBorder="1" applyAlignment="1">
      <alignment horizontal="center"/>
    </xf>
    <xf numFmtId="166" fontId="13" fillId="0" borderId="3" xfId="6" applyFont="1" applyFill="1" applyBorder="1" applyAlignment="1">
      <alignment horizontal="right"/>
    </xf>
    <xf numFmtId="166" fontId="15" fillId="0" borderId="23" xfId="6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3" fillId="0" borderId="24" xfId="5" applyFont="1" applyFill="1" applyBorder="1" applyAlignment="1">
      <alignment horizontal="center"/>
    </xf>
    <xf numFmtId="166" fontId="13" fillId="0" borderId="24" xfId="6" applyFont="1" applyFill="1" applyBorder="1" applyAlignment="1">
      <alignment horizontal="center"/>
    </xf>
    <xf numFmtId="0" fontId="13" fillId="0" borderId="0" xfId="5" applyFont="1" applyBorder="1" applyAlignment="1">
      <alignment horizontal="center"/>
    </xf>
    <xf numFmtId="166" fontId="13" fillId="0" borderId="0" xfId="6" applyFont="1" applyBorder="1" applyAlignment="1">
      <alignment horizontal="right"/>
    </xf>
    <xf numFmtId="0" fontId="15" fillId="0" borderId="0" xfId="5" applyFont="1" applyBorder="1" applyAlignment="1">
      <alignment horizontal="center"/>
    </xf>
    <xf numFmtId="4" fontId="13" fillId="3" borderId="0" xfId="6" applyNumberFormat="1" applyFont="1" applyFill="1" applyBorder="1" applyAlignment="1">
      <alignment horizontal="right"/>
    </xf>
    <xf numFmtId="166" fontId="13" fillId="3" borderId="0" xfId="1" applyFont="1" applyFill="1" applyBorder="1" applyAlignment="1">
      <alignment horizontal="right"/>
    </xf>
    <xf numFmtId="166" fontId="13" fillId="0" borderId="0" xfId="1" applyFont="1" applyFill="1" applyBorder="1" applyAlignment="1">
      <alignment horizontal="right"/>
    </xf>
    <xf numFmtId="14" fontId="15" fillId="0" borderId="0" xfId="5" applyNumberFormat="1" applyFont="1" applyBorder="1"/>
    <xf numFmtId="14" fontId="15" fillId="0" borderId="0" xfId="5" applyNumberFormat="1" applyFont="1" applyBorder="1" applyAlignment="1">
      <alignment horizontal="center"/>
    </xf>
    <xf numFmtId="0" fontId="15" fillId="0" borderId="4" xfId="5" applyFont="1" applyFill="1" applyBorder="1" applyAlignment="1">
      <alignment horizontal="center"/>
    </xf>
    <xf numFmtId="0" fontId="15" fillId="0" borderId="2" xfId="5" applyFont="1" applyFill="1" applyBorder="1" applyAlignment="1">
      <alignment horizontal="center"/>
    </xf>
    <xf numFmtId="166" fontId="13" fillId="0" borderId="0" xfId="6" applyFont="1" applyBorder="1" applyAlignment="1">
      <alignment horizontal="center"/>
    </xf>
    <xf numFmtId="0" fontId="13" fillId="0" borderId="0" xfId="5" applyFont="1" applyAlignment="1">
      <alignment horizontal="center"/>
    </xf>
    <xf numFmtId="166" fontId="15" fillId="0" borderId="0" xfId="6" applyFont="1" applyAlignment="1">
      <alignment horizontal="right"/>
    </xf>
    <xf numFmtId="166" fontId="13" fillId="5" borderId="10" xfId="1" applyFont="1" applyFill="1" applyBorder="1" applyAlignment="1">
      <alignment horizontal="center"/>
    </xf>
    <xf numFmtId="166" fontId="13" fillId="5" borderId="10" xfId="1" applyFont="1" applyFill="1" applyBorder="1" applyAlignment="1">
      <alignment horizontal="right"/>
    </xf>
    <xf numFmtId="166" fontId="13" fillId="5" borderId="1" xfId="1" applyFont="1" applyFill="1" applyBorder="1" applyAlignment="1">
      <alignment horizontal="right"/>
    </xf>
    <xf numFmtId="0" fontId="0" fillId="0" borderId="0" xfId="0" applyBorder="1"/>
    <xf numFmtId="166" fontId="13" fillId="0" borderId="1" xfId="1" applyFont="1" applyFill="1" applyBorder="1" applyAlignment="1">
      <alignment horizontal="center"/>
    </xf>
    <xf numFmtId="166" fontId="15" fillId="0" borderId="1" xfId="1" applyFont="1" applyFill="1" applyBorder="1" applyAlignment="1">
      <alignment horizontal="center"/>
    </xf>
    <xf numFmtId="166" fontId="15" fillId="0" borderId="1" xfId="1" applyFont="1" applyFill="1" applyBorder="1" applyAlignment="1">
      <alignment horizontal="right"/>
    </xf>
    <xf numFmtId="0" fontId="15" fillId="0" borderId="9" xfId="5" applyFont="1" applyFill="1" applyBorder="1"/>
    <xf numFmtId="166" fontId="15" fillId="0" borderId="22" xfId="6" applyFont="1" applyFill="1" applyBorder="1" applyAlignment="1">
      <alignment horizontal="right"/>
    </xf>
    <xf numFmtId="166" fontId="15" fillId="0" borderId="10" xfId="6" applyFont="1" applyFill="1" applyBorder="1" applyAlignment="1">
      <alignment horizontal="right"/>
    </xf>
    <xf numFmtId="166" fontId="15" fillId="0" borderId="22" xfId="6" applyFont="1" applyFill="1" applyBorder="1"/>
    <xf numFmtId="0" fontId="15" fillId="0" borderId="9" xfId="2" applyFont="1" applyFill="1" applyBorder="1"/>
    <xf numFmtId="0" fontId="17" fillId="0" borderId="9" xfId="5" applyFont="1" applyFill="1" applyBorder="1"/>
    <xf numFmtId="0" fontId="15" fillId="0" borderId="6" xfId="5" applyFont="1" applyFill="1" applyBorder="1"/>
    <xf numFmtId="0" fontId="22" fillId="0" borderId="9" xfId="2" applyFont="1" applyFill="1" applyBorder="1" applyAlignment="1">
      <alignment horizontal="left"/>
    </xf>
    <xf numFmtId="169" fontId="7" fillId="0" borderId="6" xfId="0" applyNumberFormat="1" applyFont="1" applyBorder="1" applyAlignment="1">
      <alignment horizontal="center"/>
    </xf>
    <xf numFmtId="0" fontId="6" fillId="0" borderId="38" xfId="2" applyFont="1" applyFill="1" applyBorder="1"/>
    <xf numFmtId="0" fontId="6" fillId="0" borderId="12" xfId="2" applyFont="1" applyFill="1" applyBorder="1"/>
    <xf numFmtId="168" fontId="7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33" xfId="2" applyFont="1" applyFill="1" applyBorder="1" applyAlignment="1">
      <alignment horizontal="center"/>
    </xf>
    <xf numFmtId="166" fontId="6" fillId="0" borderId="7" xfId="2" applyNumberFormat="1" applyFont="1" applyFill="1" applyBorder="1"/>
    <xf numFmtId="0" fontId="5" fillId="0" borderId="27" xfId="0" applyFont="1" applyBorder="1" applyAlignment="1">
      <alignment horizontal="center"/>
    </xf>
    <xf numFmtId="0" fontId="6" fillId="0" borderId="3" xfId="2" applyFont="1" applyFill="1" applyBorder="1" applyAlignment="1">
      <alignment horizontal="left"/>
    </xf>
    <xf numFmtId="166" fontId="7" fillId="0" borderId="23" xfId="0" applyNumberFormat="1" applyFont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0" fontId="6" fillId="0" borderId="32" xfId="5" applyFont="1" applyBorder="1" applyAlignment="1">
      <alignment horizontal="left"/>
    </xf>
    <xf numFmtId="0" fontId="6" fillId="0" borderId="5" xfId="5" applyFont="1" applyBorder="1" applyAlignment="1">
      <alignment horizontal="center"/>
    </xf>
    <xf numFmtId="166" fontId="7" fillId="5" borderId="5" xfId="1" applyFont="1" applyFill="1" applyBorder="1"/>
    <xf numFmtId="166" fontId="6" fillId="5" borderId="7" xfId="1" applyFont="1" applyFill="1" applyBorder="1" applyAlignment="1">
      <alignment horizontal="center"/>
    </xf>
    <xf numFmtId="0" fontId="6" fillId="2" borderId="38" xfId="2" applyFont="1" applyFill="1" applyBorder="1"/>
    <xf numFmtId="0" fontId="6" fillId="2" borderId="12" xfId="2" applyFont="1" applyFill="1" applyBorder="1"/>
    <xf numFmtId="0" fontId="23" fillId="0" borderId="9" xfId="5" applyFont="1" applyFill="1" applyBorder="1"/>
    <xf numFmtId="0" fontId="6" fillId="0" borderId="33" xfId="2" applyFont="1" applyFill="1" applyBorder="1"/>
    <xf numFmtId="166" fontId="7" fillId="0" borderId="1" xfId="1" applyFont="1" applyFill="1" applyBorder="1"/>
    <xf numFmtId="43" fontId="0" fillId="0" borderId="0" xfId="0" applyNumberFormat="1"/>
    <xf numFmtId="43" fontId="5" fillId="0" borderId="0" xfId="0" applyNumberFormat="1" applyFont="1" applyFill="1"/>
    <xf numFmtId="166" fontId="7" fillId="0" borderId="5" xfId="1" applyFont="1" applyFill="1" applyBorder="1"/>
    <xf numFmtId="0" fontId="13" fillId="0" borderId="34" xfId="5" applyFont="1" applyFill="1" applyBorder="1" applyAlignment="1">
      <alignment horizontal="center"/>
    </xf>
    <xf numFmtId="166" fontId="13" fillId="0" borderId="34" xfId="6" applyFont="1" applyFill="1" applyBorder="1" applyAlignment="1">
      <alignment horizontal="right"/>
    </xf>
    <xf numFmtId="166" fontId="15" fillId="0" borderId="28" xfId="6" applyFont="1" applyFill="1" applyBorder="1" applyAlignment="1">
      <alignment horizontal="center"/>
    </xf>
    <xf numFmtId="43" fontId="7" fillId="5" borderId="35" xfId="1" applyNumberFormat="1" applyFont="1" applyFill="1" applyBorder="1"/>
    <xf numFmtId="0" fontId="19" fillId="0" borderId="0" xfId="0" applyFont="1"/>
    <xf numFmtId="166" fontId="17" fillId="0" borderId="35" xfId="6" applyFont="1" applyFill="1" applyBorder="1" applyAlignment="1">
      <alignment horizontal="right"/>
    </xf>
    <xf numFmtId="166" fontId="15" fillId="0" borderId="25" xfId="6" applyFont="1" applyFill="1" applyBorder="1" applyAlignment="1">
      <alignment horizontal="right"/>
    </xf>
    <xf numFmtId="0" fontId="18" fillId="0" borderId="6" xfId="2" applyFont="1" applyFill="1" applyBorder="1"/>
    <xf numFmtId="166" fontId="18" fillId="0" borderId="22" xfId="4" applyFont="1" applyFill="1" applyBorder="1"/>
    <xf numFmtId="166" fontId="15" fillId="0" borderId="10" xfId="4" applyFont="1" applyFill="1" applyBorder="1" applyAlignment="1">
      <alignment horizontal="right"/>
    </xf>
    <xf numFmtId="0" fontId="15" fillId="0" borderId="14" xfId="2" applyFont="1" applyFill="1" applyBorder="1"/>
    <xf numFmtId="0" fontId="15" fillId="0" borderId="33" xfId="2" applyFont="1" applyFill="1" applyBorder="1" applyAlignment="1">
      <alignment horizontal="center"/>
    </xf>
    <xf numFmtId="166" fontId="15" fillId="0" borderId="22" xfId="4" applyFont="1" applyFill="1" applyBorder="1" applyAlignment="1">
      <alignment horizontal="right"/>
    </xf>
    <xf numFmtId="0" fontId="15" fillId="0" borderId="11" xfId="5" applyFont="1" applyFill="1" applyBorder="1"/>
    <xf numFmtId="0" fontId="15" fillId="0" borderId="3" xfId="5" applyFont="1" applyFill="1" applyBorder="1" applyAlignment="1">
      <alignment horizontal="center"/>
    </xf>
    <xf numFmtId="166" fontId="15" fillId="0" borderId="23" xfId="6" applyFont="1" applyFill="1" applyBorder="1" applyAlignment="1">
      <alignment horizontal="right"/>
    </xf>
    <xf numFmtId="166" fontId="13" fillId="0" borderId="37" xfId="5" applyNumberFormat="1" applyFont="1" applyFill="1" applyBorder="1"/>
    <xf numFmtId="0" fontId="15" fillId="0" borderId="0" xfId="5" applyFont="1" applyFill="1" applyBorder="1"/>
    <xf numFmtId="0" fontId="15" fillId="0" borderId="0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/>
    <xf numFmtId="0" fontId="3" fillId="0" borderId="0" xfId="0" applyFont="1" applyFill="1" applyBorder="1"/>
    <xf numFmtId="0" fontId="8" fillId="0" borderId="0" xfId="5" applyFont="1" applyFill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27" fillId="0" borderId="0" xfId="0" applyFont="1" applyBorder="1"/>
    <xf numFmtId="0" fontId="6" fillId="6" borderId="16" xfId="2" applyFont="1" applyFill="1" applyBorder="1" applyAlignment="1">
      <alignment horizontal="center"/>
    </xf>
    <xf numFmtId="0" fontId="6" fillId="6" borderId="17" xfId="2" applyFont="1" applyFill="1" applyBorder="1" applyAlignment="1">
      <alignment horizontal="center"/>
    </xf>
    <xf numFmtId="0" fontId="13" fillId="6" borderId="16" xfId="5" applyFont="1" applyFill="1" applyBorder="1" applyAlignment="1">
      <alignment horizontal="center"/>
    </xf>
    <xf numFmtId="0" fontId="13" fillId="6" borderId="19" xfId="5" applyFont="1" applyFill="1" applyBorder="1" applyAlignment="1">
      <alignment horizontal="center"/>
    </xf>
    <xf numFmtId="0" fontId="13" fillId="6" borderId="17" xfId="5" applyFont="1" applyFill="1" applyBorder="1" applyAlignment="1">
      <alignment horizontal="center"/>
    </xf>
    <xf numFmtId="0" fontId="6" fillId="6" borderId="16" xfId="5" applyFont="1" applyFill="1" applyBorder="1" applyAlignment="1">
      <alignment horizontal="center"/>
    </xf>
    <xf numFmtId="0" fontId="6" fillId="6" borderId="35" xfId="5" applyFont="1" applyFill="1" applyBorder="1" applyAlignment="1">
      <alignment horizontal="center"/>
    </xf>
    <xf numFmtId="43" fontId="6" fillId="6" borderId="35" xfId="1" applyNumberFormat="1" applyFont="1" applyFill="1" applyBorder="1" applyAlignment="1">
      <alignment horizontal="center"/>
    </xf>
    <xf numFmtId="43" fontId="6" fillId="6" borderId="36" xfId="1" applyNumberFormat="1" applyFont="1" applyFill="1" applyBorder="1" applyAlignment="1">
      <alignment horizontal="center"/>
    </xf>
    <xf numFmtId="43" fontId="6" fillId="6" borderId="17" xfId="1" applyNumberFormat="1" applyFont="1" applyFill="1" applyBorder="1" applyAlignment="1">
      <alignment horizontal="center"/>
    </xf>
    <xf numFmtId="0" fontId="25" fillId="6" borderId="16" xfId="2" applyFont="1" applyFill="1" applyBorder="1" applyAlignment="1">
      <alignment horizontal="center"/>
    </xf>
    <xf numFmtId="0" fontId="25" fillId="6" borderId="17" xfId="2" applyFont="1" applyFill="1" applyBorder="1" applyAlignment="1">
      <alignment horizontal="center"/>
    </xf>
    <xf numFmtId="166" fontId="13" fillId="0" borderId="0" xfId="6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2" applyFont="1" applyFill="1"/>
    <xf numFmtId="0" fontId="27" fillId="0" borderId="0" xfId="0" applyFont="1"/>
    <xf numFmtId="0" fontId="24" fillId="0" borderId="9" xfId="2" applyFont="1" applyFill="1" applyBorder="1"/>
    <xf numFmtId="166" fontId="24" fillId="0" borderId="10" xfId="1" applyFont="1" applyFill="1" applyBorder="1"/>
    <xf numFmtId="166" fontId="27" fillId="0" borderId="0" xfId="1" applyFont="1"/>
    <xf numFmtId="0" fontId="24" fillId="0" borderId="11" xfId="2" applyFont="1" applyFill="1" applyBorder="1"/>
    <xf numFmtId="4" fontId="33" fillId="0" borderId="23" xfId="2" applyNumberFormat="1" applyFont="1" applyFill="1" applyBorder="1"/>
    <xf numFmtId="4" fontId="27" fillId="0" borderId="0" xfId="0" applyNumberFormat="1" applyFont="1"/>
    <xf numFmtId="0" fontId="32" fillId="0" borderId="0" xfId="2" applyFont="1" applyFill="1" applyAlignment="1">
      <alignment horizontal="left"/>
    </xf>
    <xf numFmtId="0" fontId="27" fillId="0" borderId="0" xfId="0" applyFont="1" applyBorder="1" applyAlignment="1">
      <alignment horizontal="center"/>
    </xf>
    <xf numFmtId="0" fontId="32" fillId="0" borderId="0" xfId="2" applyFont="1" applyFill="1" applyBorder="1" applyAlignment="1">
      <alignment horizontal="left"/>
    </xf>
    <xf numFmtId="0" fontId="32" fillId="0" borderId="0" xfId="2" applyFont="1" applyFill="1" applyBorder="1"/>
    <xf numFmtId="166" fontId="6" fillId="5" borderId="0" xfId="1" applyFont="1" applyFill="1" applyBorder="1" applyAlignment="1">
      <alignment horizontal="center"/>
    </xf>
    <xf numFmtId="43" fontId="6" fillId="6" borderId="18" xfId="1" applyNumberFormat="1" applyFont="1" applyFill="1" applyBorder="1" applyAlignment="1">
      <alignment horizontal="center"/>
    </xf>
    <xf numFmtId="43" fontId="7" fillId="5" borderId="36" xfId="1" applyNumberFormat="1" applyFont="1" applyFill="1" applyBorder="1"/>
    <xf numFmtId="166" fontId="6" fillId="5" borderId="22" xfId="1" applyFont="1" applyFill="1" applyBorder="1"/>
    <xf numFmtId="43" fontId="7" fillId="5" borderId="24" xfId="1" applyNumberFormat="1" applyFont="1" applyFill="1" applyBorder="1"/>
    <xf numFmtId="0" fontId="7" fillId="6" borderId="24" xfId="0" applyFont="1" applyFill="1" applyBorder="1" applyAlignment="1">
      <alignment horizontal="center"/>
    </xf>
    <xf numFmtId="166" fontId="13" fillId="0" borderId="22" xfId="6" applyFont="1" applyFill="1" applyBorder="1" applyAlignment="1">
      <alignment horizontal="right"/>
    </xf>
    <xf numFmtId="0" fontId="13" fillId="0" borderId="0" xfId="2" applyFont="1" applyBorder="1" applyAlignment="1"/>
    <xf numFmtId="0" fontId="19" fillId="6" borderId="8" xfId="0" applyFont="1" applyFill="1" applyBorder="1" applyAlignment="1">
      <alignment horizontal="center"/>
    </xf>
    <xf numFmtId="0" fontId="19" fillId="6" borderId="20" xfId="0" applyFont="1" applyFill="1" applyBorder="1"/>
    <xf numFmtId="166" fontId="13" fillId="0" borderId="7" xfId="4" applyFont="1" applyFill="1" applyBorder="1" applyAlignment="1">
      <alignment horizontal="right"/>
    </xf>
    <xf numFmtId="0" fontId="13" fillId="0" borderId="11" xfId="2" applyFont="1" applyFill="1" applyBorder="1" applyAlignment="1">
      <alignment horizontal="left"/>
    </xf>
    <xf numFmtId="0" fontId="13" fillId="0" borderId="8" xfId="2" applyFont="1" applyFill="1" applyBorder="1" applyAlignment="1">
      <alignment horizontal="left"/>
    </xf>
    <xf numFmtId="166" fontId="13" fillId="5" borderId="20" xfId="1" applyFont="1" applyFill="1" applyBorder="1" applyAlignment="1">
      <alignment horizontal="center"/>
    </xf>
    <xf numFmtId="166" fontId="13" fillId="5" borderId="7" xfId="1" applyFont="1" applyFill="1" applyBorder="1" applyAlignment="1">
      <alignment horizontal="right"/>
    </xf>
    <xf numFmtId="166" fontId="13" fillId="5" borderId="23" xfId="1" applyFont="1" applyFill="1" applyBorder="1" applyAlignment="1">
      <alignment horizontal="right"/>
    </xf>
    <xf numFmtId="166" fontId="13" fillId="0" borderId="37" xfId="1" applyFont="1" applyFill="1" applyBorder="1" applyAlignment="1">
      <alignment horizontal="right"/>
    </xf>
    <xf numFmtId="0" fontId="13" fillId="0" borderId="6" xfId="2" applyFont="1" applyFill="1" applyBorder="1" applyAlignment="1">
      <alignment horizontal="left"/>
    </xf>
    <xf numFmtId="166" fontId="13" fillId="5" borderId="7" xfId="1" applyFont="1" applyFill="1" applyBorder="1" applyAlignment="1">
      <alignment horizontal="center"/>
    </xf>
    <xf numFmtId="0" fontId="14" fillId="5" borderId="21" xfId="5" applyFont="1" applyFill="1" applyBorder="1" applyAlignment="1">
      <alignment horizontal="left"/>
    </xf>
    <xf numFmtId="0" fontId="34" fillId="0" borderId="1" xfId="0" applyFont="1" applyBorder="1" applyAlignment="1">
      <alignment horizontal="center"/>
    </xf>
    <xf numFmtId="166" fontId="34" fillId="0" borderId="1" xfId="1" applyFont="1" applyFill="1" applyBorder="1"/>
    <xf numFmtId="166" fontId="34" fillId="0" borderId="12" xfId="1" applyFont="1" applyFill="1" applyBorder="1"/>
    <xf numFmtId="166" fontId="14" fillId="0" borderId="10" xfId="1" applyFont="1" applyFill="1" applyBorder="1" applyAlignment="1">
      <alignment horizontal="center"/>
    </xf>
    <xf numFmtId="166" fontId="22" fillId="0" borderId="10" xfId="1" applyFont="1" applyFill="1" applyBorder="1" applyAlignment="1">
      <alignment horizontal="center"/>
    </xf>
    <xf numFmtId="166" fontId="13" fillId="0" borderId="1" xfId="1" applyFont="1" applyFill="1" applyBorder="1" applyAlignment="1">
      <alignment horizontal="right"/>
    </xf>
    <xf numFmtId="0" fontId="13" fillId="0" borderId="27" xfId="5" applyFont="1" applyFill="1" applyBorder="1" applyAlignment="1">
      <alignment horizontal="center"/>
    </xf>
    <xf numFmtId="166" fontId="13" fillId="0" borderId="34" xfId="1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0" xfId="5" applyFont="1" applyBorder="1" applyAlignment="1">
      <alignment horizontal="center"/>
    </xf>
    <xf numFmtId="165" fontId="30" fillId="0" borderId="0" xfId="8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13" fillId="0" borderId="31" xfId="1" applyNumberFormat="1" applyFont="1" applyFill="1" applyBorder="1" applyAlignment="1">
      <alignment horizontal="right"/>
    </xf>
    <xf numFmtId="166" fontId="13" fillId="0" borderId="31" xfId="6" applyFont="1" applyFill="1" applyBorder="1" applyAlignment="1">
      <alignment horizontal="right"/>
    </xf>
    <xf numFmtId="166" fontId="15" fillId="0" borderId="37" xfId="6" applyFont="1" applyFill="1" applyBorder="1" applyAlignment="1">
      <alignment horizontal="center"/>
    </xf>
    <xf numFmtId="0" fontId="6" fillId="6" borderId="1" xfId="5" applyFont="1" applyFill="1" applyBorder="1" applyAlignment="1">
      <alignment horizontal="center"/>
    </xf>
    <xf numFmtId="166" fontId="6" fillId="6" borderId="1" xfId="6" applyFont="1" applyFill="1" applyBorder="1" applyAlignment="1">
      <alignment horizontal="center"/>
    </xf>
    <xf numFmtId="17" fontId="15" fillId="0" borderId="1" xfId="5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14" fontId="15" fillId="0" borderId="1" xfId="5" applyNumberFormat="1" applyFont="1" applyFill="1" applyBorder="1" applyAlignment="1">
      <alignment horizontal="left"/>
    </xf>
    <xf numFmtId="168" fontId="7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13" fillId="0" borderId="0" xfId="2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3" fillId="6" borderId="8" xfId="2" applyFont="1" applyFill="1" applyBorder="1" applyAlignment="1">
      <alignment horizontal="center"/>
    </xf>
    <xf numFmtId="0" fontId="13" fillId="6" borderId="20" xfId="2" applyFont="1" applyFill="1" applyBorder="1" applyAlignment="1">
      <alignment horizontal="center"/>
    </xf>
    <xf numFmtId="0" fontId="13" fillId="6" borderId="9" xfId="2" applyFont="1" applyFill="1" applyBorder="1" applyAlignment="1">
      <alignment horizontal="center"/>
    </xf>
    <xf numFmtId="0" fontId="13" fillId="6" borderId="10" xfId="2" applyFont="1" applyFill="1" applyBorder="1" applyAlignment="1">
      <alignment horizontal="center"/>
    </xf>
    <xf numFmtId="0" fontId="24" fillId="6" borderId="8" xfId="2" applyFont="1" applyFill="1" applyBorder="1" applyAlignment="1">
      <alignment horizontal="center"/>
    </xf>
    <xf numFmtId="0" fontId="24" fillId="6" borderId="20" xfId="2" applyFont="1" applyFill="1" applyBorder="1" applyAlignment="1">
      <alignment horizontal="center"/>
    </xf>
    <xf numFmtId="0" fontId="24" fillId="6" borderId="9" xfId="2" applyFont="1" applyFill="1" applyBorder="1" applyAlignment="1">
      <alignment horizontal="center"/>
    </xf>
    <xf numFmtId="0" fontId="24" fillId="6" borderId="10" xfId="2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/>
    </xf>
    <xf numFmtId="15" fontId="26" fillId="0" borderId="0" xfId="0" applyNumberFormat="1" applyFont="1" applyFill="1" applyBorder="1" applyAlignment="1">
      <alignment horizontal="center"/>
    </xf>
    <xf numFmtId="0" fontId="13" fillId="0" borderId="27" xfId="5" applyFont="1" applyFill="1" applyBorder="1" applyAlignment="1">
      <alignment horizontal="center"/>
    </xf>
    <xf numFmtId="0" fontId="13" fillId="0" borderId="34" xfId="5" applyFont="1" applyFill="1" applyBorder="1" applyAlignment="1">
      <alignment horizontal="center"/>
    </xf>
    <xf numFmtId="0" fontId="13" fillId="0" borderId="41" xfId="5" applyFont="1" applyFill="1" applyBorder="1" applyAlignment="1">
      <alignment horizontal="center"/>
    </xf>
    <xf numFmtId="0" fontId="13" fillId="0" borderId="18" xfId="5" applyFont="1" applyFill="1" applyBorder="1" applyAlignment="1">
      <alignment horizontal="center"/>
    </xf>
    <xf numFmtId="0" fontId="13" fillId="0" borderId="13" xfId="5" applyFont="1" applyFill="1" applyBorder="1" applyAlignment="1">
      <alignment horizontal="center"/>
    </xf>
    <xf numFmtId="0" fontId="13" fillId="0" borderId="30" xfId="5" applyFont="1" applyFill="1" applyBorder="1" applyAlignment="1">
      <alignment horizontal="center"/>
    </xf>
    <xf numFmtId="0" fontId="13" fillId="0" borderId="3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0" xfId="5" applyFont="1" applyBorder="1" applyAlignment="1">
      <alignment horizontal="center"/>
    </xf>
    <xf numFmtId="165" fontId="30" fillId="0" borderId="0" xfId="8" applyFont="1" applyBorder="1" applyAlignment="1">
      <alignment horizontal="center"/>
    </xf>
    <xf numFmtId="0" fontId="28" fillId="0" borderId="0" xfId="5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40" xfId="5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9">
    <cellStyle name="Euro" xfId="3"/>
    <cellStyle name="Millares" xfId="1" builtinId="3"/>
    <cellStyle name="Millares 2" xfId="4"/>
    <cellStyle name="Millares 2 2" xfId="7"/>
    <cellStyle name="Millares 3" xfId="6"/>
    <cellStyle name="Moneda" xfId="8" builtinId="4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go/Desktop/CUENTAS%20X%20PAGAR%20-2017-/COPIA%20DE%20AUDITORIA%20-REGISTROS%202017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PAGADA MAYO 2016"/>
      <sheetName val="FACT. PAGAD JUNIO 2016"/>
      <sheetName val="CUENTAS X PAGAR MAYO 2016"/>
      <sheetName val="CUENTAS X PAGAR JUNIO 2016"/>
      <sheetName val="FORMULARIO HACIENDA"/>
      <sheetName val="FACTURAS PAGADAS JULIO 2016"/>
      <sheetName val="CUENTAS X PAGAR JULIO 2016"/>
      <sheetName val="FACTURAS PAGADAS AGOSTO 2016"/>
      <sheetName val="CUENTAS X PAGAR AGOSTO 2016"/>
      <sheetName val="FACTURAS PAGADAS SEP.2016"/>
      <sheetName val="FACTURAS X PAGAR SEP.2016"/>
      <sheetName val="FACTURAS X PAGAR OCTUBRE 2016"/>
      <sheetName val="FACTURAS X PAGAR NOV.2016"/>
      <sheetName val="FACTURAS PAGADAS OCTUBRE 2016"/>
      <sheetName val="Hoja1"/>
      <sheetName val="FACTURAS PAGADAS NOV.2016"/>
      <sheetName val="FACTURA PAGADA DIC.2016"/>
      <sheetName val="Hoja2"/>
      <sheetName val="FACTURA X PAGAR DIC.2016"/>
      <sheetName val="Hoja3"/>
      <sheetName val="FACTURAS PAGADAS ENERO 2017"/>
      <sheetName val="FACTURA X PAGAR ENERO 2017"/>
      <sheetName val="Hoja4"/>
      <sheetName val="FACTURAS PAGADAS FEBRERO 2017"/>
      <sheetName val="FACTURAS X PAGAR FEBRERO 2017"/>
      <sheetName val="FACTURAS PAGADAS MARZO 2017"/>
      <sheetName val="FACTURAS POR PAGAR MARZO 2017"/>
      <sheetName val="FACTURAS PAGADAS ABRIL 2017"/>
      <sheetName val="FACTURAS POR PAGAR ABRIL 2017"/>
      <sheetName val="FACTURAS POR PAGAR MAYO 2017"/>
      <sheetName val="Hoja6"/>
      <sheetName val="FACTURAS PAGADAS MAYO 2017"/>
      <sheetName val="FACTURAS POR PAGAR JUNIO 2017"/>
      <sheetName val="FACTURAS PAGADAS JUNIO 2017"/>
      <sheetName val="FACTURAS POR PAGAR JULIO 2017"/>
      <sheetName val="FACTURAS PAGADAS JULIO 2017"/>
      <sheetName val="FACTURAS POR PAGAR AGOSTO 2017"/>
      <sheetName val="FACTURAS PAGADAS AGOSTO 2017"/>
      <sheetName val="FACTURAS POR PAGAR SEP. 2017"/>
      <sheetName val="FACTURAS PAGADAS SEPT. 2017"/>
      <sheetName val="FACTURAS PAGADAS OCT,2017"/>
      <sheetName val="FACTURAS X PAGAR OCT 2017"/>
      <sheetName val="FACTURAS X PAGAR NOV 2017"/>
      <sheetName val="FACTURAS  PAGADAS NOV. 2017"/>
      <sheetName val="FACTURAS PAGADAS DIC 2017"/>
      <sheetName val="FACTURAS X PAGAR DIC. 2017"/>
      <sheetName val="FACTURAS X PAGAR ENERO 2018"/>
      <sheetName val="FACTURAS PAGADS FEBRERO 2018"/>
      <sheetName val="FACTURAS X PAGAR FEBRERO 2018"/>
      <sheetName val="FACTURAS PAGADAS MARZO 2018"/>
      <sheetName val="FACTURAS X PAGAR MARZO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35">
          <cell r="J35">
            <v>1886436.05</v>
          </cell>
        </row>
      </sheetData>
      <sheetData sheetId="5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74"/>
  <sheetViews>
    <sheetView tabSelected="1" workbookViewId="0">
      <selection activeCell="I283" sqref="I283"/>
    </sheetView>
  </sheetViews>
  <sheetFormatPr baseColWidth="10" defaultRowHeight="15" x14ac:dyDescent="0.25"/>
  <cols>
    <col min="1" max="1" width="28.28515625" customWidth="1"/>
    <col min="2" max="2" width="30" customWidth="1"/>
    <col min="3" max="3" width="22" customWidth="1"/>
    <col min="4" max="4" width="13.5703125" customWidth="1"/>
    <col min="5" max="5" width="12.140625" customWidth="1"/>
    <col min="6" max="6" width="11.5703125" customWidth="1"/>
    <col min="7" max="7" width="14" customWidth="1"/>
    <col min="9" max="9" width="14.140625" bestFit="1" customWidth="1"/>
  </cols>
  <sheetData>
    <row r="6" spans="1:8" x14ac:dyDescent="0.25">
      <c r="B6" s="107"/>
      <c r="C6" s="107"/>
    </row>
    <row r="7" spans="1:8" ht="18.75" x14ac:dyDescent="0.3">
      <c r="A7" s="6"/>
      <c r="B7" s="247" t="s">
        <v>100</v>
      </c>
      <c r="C7" s="247"/>
      <c r="D7" s="5"/>
      <c r="E7" s="5"/>
      <c r="F7" s="5"/>
      <c r="G7" s="5"/>
      <c r="H7" s="3"/>
    </row>
    <row r="8" spans="1:8" ht="15.75" x14ac:dyDescent="0.25">
      <c r="A8" s="7"/>
      <c r="B8" s="248" t="s">
        <v>227</v>
      </c>
      <c r="C8" s="248"/>
      <c r="D8" s="8"/>
      <c r="E8" s="8"/>
      <c r="F8" s="8"/>
      <c r="G8" s="5"/>
      <c r="H8" s="3"/>
    </row>
    <row r="9" spans="1:8" ht="15.75" x14ac:dyDescent="0.25">
      <c r="A9" s="7"/>
      <c r="B9" s="249" t="s">
        <v>228</v>
      </c>
      <c r="C9" s="249"/>
      <c r="D9" s="8"/>
      <c r="E9" s="8"/>
      <c r="F9" s="8"/>
      <c r="G9" s="5"/>
      <c r="H9" s="3"/>
    </row>
    <row r="10" spans="1:8" x14ac:dyDescent="0.25">
      <c r="A10" s="7"/>
      <c r="B10" s="250" t="s">
        <v>271</v>
      </c>
      <c r="C10" s="250"/>
      <c r="D10" s="8"/>
      <c r="E10" s="8"/>
      <c r="F10" s="8"/>
      <c r="G10" s="5"/>
      <c r="H10" s="3"/>
    </row>
    <row r="11" spans="1:8" ht="15.75" thickBot="1" x14ac:dyDescent="0.3">
      <c r="A11" s="6"/>
      <c r="B11" s="171"/>
      <c r="C11" s="171"/>
      <c r="D11" s="5"/>
      <c r="E11" s="5"/>
      <c r="F11" s="5"/>
      <c r="G11" s="5"/>
      <c r="H11" s="3"/>
    </row>
    <row r="12" spans="1:8" ht="16.5" thickBot="1" x14ac:dyDescent="0.3">
      <c r="A12" s="7"/>
      <c r="B12" s="182" t="s">
        <v>1</v>
      </c>
      <c r="C12" s="183" t="s">
        <v>2</v>
      </c>
      <c r="D12" s="8"/>
      <c r="E12" s="8"/>
      <c r="F12" s="8"/>
      <c r="G12" s="5"/>
      <c r="H12" s="3"/>
    </row>
    <row r="13" spans="1:8" x14ac:dyDescent="0.25">
      <c r="A13" s="7"/>
      <c r="B13" s="210" t="s">
        <v>3</v>
      </c>
      <c r="C13" s="211">
        <v>8700</v>
      </c>
      <c r="D13" s="58"/>
      <c r="E13" s="8"/>
      <c r="F13" s="8"/>
      <c r="G13" s="5"/>
      <c r="H13" s="3"/>
    </row>
    <row r="14" spans="1:8" x14ac:dyDescent="0.25">
      <c r="A14" s="7"/>
      <c r="B14" s="215" t="s">
        <v>130</v>
      </c>
      <c r="C14" s="216">
        <v>2573</v>
      </c>
      <c r="D14" s="58"/>
      <c r="E14" s="8"/>
      <c r="F14" s="8"/>
      <c r="G14" s="5"/>
      <c r="H14" s="3"/>
    </row>
    <row r="15" spans="1:8" x14ac:dyDescent="0.25">
      <c r="A15" s="7"/>
      <c r="B15" s="215" t="s">
        <v>192</v>
      </c>
      <c r="C15" s="216">
        <v>101476.52</v>
      </c>
      <c r="D15" s="58"/>
      <c r="E15" s="8"/>
      <c r="F15" s="8"/>
      <c r="G15" s="5"/>
      <c r="H15" s="3"/>
    </row>
    <row r="16" spans="1:8" x14ac:dyDescent="0.25">
      <c r="A16" s="7"/>
      <c r="B16" s="59" t="s">
        <v>134</v>
      </c>
      <c r="C16" s="104">
        <v>219790.34</v>
      </c>
      <c r="D16" s="58"/>
      <c r="E16" s="8"/>
      <c r="F16" s="141"/>
      <c r="G16" s="5"/>
      <c r="H16" s="3"/>
    </row>
    <row r="17" spans="1:8" x14ac:dyDescent="0.25">
      <c r="A17" s="7"/>
      <c r="B17" s="59" t="s">
        <v>132</v>
      </c>
      <c r="C17" s="104">
        <v>280000</v>
      </c>
      <c r="D17" s="58"/>
      <c r="E17" s="8"/>
      <c r="F17" s="141"/>
      <c r="G17" s="5"/>
      <c r="H17" s="3"/>
    </row>
    <row r="18" spans="1:8" x14ac:dyDescent="0.25">
      <c r="A18" s="7"/>
      <c r="B18" s="59" t="s">
        <v>119</v>
      </c>
      <c r="C18" s="104">
        <v>190147.20000000001</v>
      </c>
      <c r="D18" s="58"/>
      <c r="E18" s="65"/>
      <c r="F18" s="8"/>
      <c r="G18" s="5"/>
      <c r="H18" s="3"/>
    </row>
    <row r="19" spans="1:8" x14ac:dyDescent="0.25">
      <c r="A19" s="7"/>
      <c r="B19" s="59" t="s">
        <v>123</v>
      </c>
      <c r="C19" s="104">
        <v>62499.99</v>
      </c>
      <c r="D19" s="58"/>
      <c r="E19" s="65"/>
      <c r="F19" s="8"/>
      <c r="G19" s="5"/>
      <c r="H19" s="3"/>
    </row>
    <row r="20" spans="1:8" x14ac:dyDescent="0.25">
      <c r="A20" s="7"/>
      <c r="B20" s="59" t="s">
        <v>136</v>
      </c>
      <c r="C20" s="104">
        <v>111160.01</v>
      </c>
      <c r="D20" s="58"/>
      <c r="E20" s="65"/>
      <c r="F20" s="8"/>
      <c r="G20" s="5"/>
      <c r="H20" s="3"/>
    </row>
    <row r="21" spans="1:8" x14ac:dyDescent="0.25">
      <c r="A21" s="7"/>
      <c r="B21" s="118" t="s">
        <v>266</v>
      </c>
      <c r="C21" s="222">
        <v>9676</v>
      </c>
      <c r="D21" s="58"/>
      <c r="E21" s="8"/>
      <c r="F21" s="8"/>
      <c r="G21" s="5"/>
      <c r="H21" s="3"/>
    </row>
    <row r="22" spans="1:8" x14ac:dyDescent="0.25">
      <c r="A22" s="7"/>
      <c r="B22" s="118" t="s">
        <v>129</v>
      </c>
      <c r="C22" s="222">
        <v>58902.06</v>
      </c>
      <c r="D22" s="58"/>
      <c r="E22" s="8"/>
      <c r="F22" s="8"/>
      <c r="G22" s="5"/>
      <c r="H22" s="3"/>
    </row>
    <row r="23" spans="1:8" x14ac:dyDescent="0.25">
      <c r="A23" s="7"/>
      <c r="B23" s="118" t="s">
        <v>218</v>
      </c>
      <c r="C23" s="222">
        <v>85986.6</v>
      </c>
      <c r="D23" s="58"/>
      <c r="E23" s="8"/>
      <c r="F23" s="8"/>
      <c r="G23" s="5"/>
      <c r="H23" s="3"/>
    </row>
    <row r="24" spans="1:8" x14ac:dyDescent="0.25">
      <c r="A24" s="7"/>
      <c r="B24" s="118" t="s">
        <v>116</v>
      </c>
      <c r="C24" s="222">
        <v>2455.29</v>
      </c>
      <c r="D24" s="58"/>
      <c r="E24" s="8"/>
      <c r="F24" s="8"/>
      <c r="G24" s="5"/>
      <c r="H24" s="3"/>
    </row>
    <row r="25" spans="1:8" x14ac:dyDescent="0.25">
      <c r="A25" s="7"/>
      <c r="B25" s="118" t="s">
        <v>294</v>
      </c>
      <c r="C25" s="222">
        <v>12000</v>
      </c>
      <c r="D25" s="58"/>
      <c r="E25" s="8"/>
      <c r="F25" s="8"/>
      <c r="G25" s="5"/>
      <c r="H25" s="3"/>
    </row>
    <row r="26" spans="1:8" x14ac:dyDescent="0.25">
      <c r="A26" s="7"/>
      <c r="B26" s="59" t="s">
        <v>210</v>
      </c>
      <c r="C26" s="104">
        <v>14042</v>
      </c>
      <c r="D26" s="58"/>
      <c r="E26" s="8"/>
      <c r="F26" s="8"/>
      <c r="G26" s="5"/>
      <c r="H26" s="3"/>
    </row>
    <row r="27" spans="1:8" x14ac:dyDescent="0.25">
      <c r="A27" s="7"/>
      <c r="B27" s="59" t="s">
        <v>4</v>
      </c>
      <c r="C27" s="105">
        <v>1653000</v>
      </c>
      <c r="D27" s="58"/>
      <c r="E27" s="8"/>
      <c r="F27" s="8"/>
      <c r="G27" s="5"/>
      <c r="H27" s="3"/>
    </row>
    <row r="28" spans="1:8" x14ac:dyDescent="0.25">
      <c r="A28" s="7"/>
      <c r="B28" s="59" t="s">
        <v>5</v>
      </c>
      <c r="C28" s="105">
        <v>200000</v>
      </c>
      <c r="D28" s="58"/>
      <c r="E28" s="8"/>
      <c r="F28" s="8"/>
      <c r="G28" s="5"/>
      <c r="H28" s="3"/>
    </row>
    <row r="29" spans="1:8" x14ac:dyDescent="0.25">
      <c r="A29" s="7"/>
      <c r="B29" s="59" t="s">
        <v>6</v>
      </c>
      <c r="C29" s="105">
        <v>150000</v>
      </c>
      <c r="D29" s="58"/>
      <c r="E29" s="8"/>
      <c r="F29" s="8"/>
      <c r="G29" s="5"/>
      <c r="H29" s="3"/>
    </row>
    <row r="30" spans="1:8" x14ac:dyDescent="0.25">
      <c r="A30" s="7"/>
      <c r="B30" s="59" t="s">
        <v>135</v>
      </c>
      <c r="C30" s="212">
        <v>600230.59</v>
      </c>
      <c r="D30" s="58"/>
      <c r="E30" s="12"/>
      <c r="F30" s="8"/>
      <c r="G30" s="5"/>
      <c r="H30" s="3"/>
    </row>
    <row r="31" spans="1:8" x14ac:dyDescent="0.25">
      <c r="A31" s="7"/>
      <c r="B31" s="59" t="s">
        <v>282</v>
      </c>
      <c r="C31" s="212">
        <v>175375.76</v>
      </c>
      <c r="D31" s="58"/>
      <c r="E31" s="12"/>
      <c r="F31" s="8"/>
      <c r="G31" s="5"/>
      <c r="H31" s="3"/>
    </row>
    <row r="32" spans="1:8" x14ac:dyDescent="0.25">
      <c r="A32" s="7"/>
      <c r="B32" s="59" t="s">
        <v>263</v>
      </c>
      <c r="C32" s="212">
        <v>1388708.93</v>
      </c>
      <c r="D32" s="58"/>
      <c r="E32" s="12"/>
      <c r="F32" s="8"/>
      <c r="G32" s="5"/>
      <c r="H32" s="3"/>
    </row>
    <row r="33" spans="1:8" x14ac:dyDescent="0.25">
      <c r="A33" s="7"/>
      <c r="B33" s="59" t="s">
        <v>242</v>
      </c>
      <c r="C33" s="212">
        <v>369882.8</v>
      </c>
      <c r="D33" s="58"/>
      <c r="E33" s="12"/>
      <c r="F33" s="8"/>
      <c r="G33" s="5"/>
      <c r="H33" s="3"/>
    </row>
    <row r="34" spans="1:8" x14ac:dyDescent="0.25">
      <c r="A34" s="7"/>
      <c r="B34" s="59" t="s">
        <v>7</v>
      </c>
      <c r="C34" s="105">
        <v>42771</v>
      </c>
      <c r="D34" s="58"/>
      <c r="E34" s="8"/>
      <c r="F34" s="8"/>
      <c r="G34" s="5"/>
      <c r="H34" s="3"/>
    </row>
    <row r="35" spans="1:8" x14ac:dyDescent="0.25">
      <c r="A35" s="7"/>
      <c r="B35" s="59" t="s">
        <v>8</v>
      </c>
      <c r="C35" s="105">
        <v>439830.91</v>
      </c>
      <c r="D35" s="58"/>
      <c r="E35" s="8"/>
      <c r="F35" s="10"/>
      <c r="G35" s="5"/>
      <c r="H35" s="3"/>
    </row>
    <row r="36" spans="1:8" x14ac:dyDescent="0.25">
      <c r="A36" s="7"/>
      <c r="B36" s="59" t="s">
        <v>9</v>
      </c>
      <c r="C36" s="105">
        <v>3752.4</v>
      </c>
      <c r="D36" s="58"/>
      <c r="E36" s="8"/>
      <c r="F36" s="10"/>
      <c r="G36" s="5"/>
      <c r="H36" s="3"/>
    </row>
    <row r="37" spans="1:8" ht="15.75" thickBot="1" x14ac:dyDescent="0.3">
      <c r="A37" s="7"/>
      <c r="B37" s="209" t="s">
        <v>10</v>
      </c>
      <c r="C37" s="213">
        <v>110940.17</v>
      </c>
      <c r="D37" s="58"/>
      <c r="E37" s="8"/>
      <c r="F37" s="10"/>
      <c r="G37" s="16"/>
      <c r="H37" s="3"/>
    </row>
    <row r="38" spans="1:8" ht="15.75" thickBot="1" x14ac:dyDescent="0.3">
      <c r="A38" s="6"/>
      <c r="B38" s="60" t="s">
        <v>11</v>
      </c>
      <c r="C38" s="214">
        <f>SUM(C13:C37)</f>
        <v>6293901.5700000003</v>
      </c>
      <c r="D38" s="58"/>
      <c r="E38" s="5"/>
      <c r="F38" s="5"/>
      <c r="G38" s="16"/>
      <c r="H38" s="3"/>
    </row>
    <row r="39" spans="1:8" x14ac:dyDescent="0.25">
      <c r="A39" s="6"/>
      <c r="B39" s="56"/>
      <c r="C39" s="68"/>
      <c r="D39" s="58"/>
      <c r="E39" s="5"/>
      <c r="F39" s="5"/>
      <c r="G39" s="16"/>
      <c r="H39" s="3"/>
    </row>
    <row r="40" spans="1:8" x14ac:dyDescent="0.25">
      <c r="A40" s="6"/>
      <c r="B40" s="13"/>
      <c r="C40" s="14"/>
      <c r="D40" s="8"/>
      <c r="E40" s="5"/>
      <c r="F40" s="5"/>
      <c r="G40" s="5"/>
      <c r="H40" s="3"/>
    </row>
    <row r="41" spans="1:8" x14ac:dyDescent="0.25">
      <c r="A41" s="6"/>
      <c r="B41" s="13"/>
      <c r="C41" s="14"/>
      <c r="D41" s="8"/>
      <c r="E41" s="5"/>
      <c r="F41" s="5"/>
      <c r="G41" s="5"/>
      <c r="H41" s="3"/>
    </row>
    <row r="42" spans="1:8" x14ac:dyDescent="0.25">
      <c r="A42" s="57"/>
      <c r="B42" s="246" t="s">
        <v>0</v>
      </c>
      <c r="C42" s="246"/>
      <c r="D42" s="56"/>
      <c r="E42" s="56"/>
      <c r="F42" s="5"/>
      <c r="G42" s="5"/>
      <c r="H42" s="3"/>
    </row>
    <row r="43" spans="1:8" x14ac:dyDescent="0.25">
      <c r="A43" s="57"/>
      <c r="B43" s="205" t="s">
        <v>195</v>
      </c>
      <c r="C43" s="205"/>
      <c r="D43" s="56"/>
      <c r="E43" s="56"/>
      <c r="F43" s="5"/>
      <c r="G43" s="5"/>
      <c r="H43" s="3"/>
    </row>
    <row r="44" spans="1:8" x14ac:dyDescent="0.25">
      <c r="A44" s="57"/>
      <c r="B44" s="246" t="s">
        <v>271</v>
      </c>
      <c r="C44" s="246"/>
      <c r="D44" s="56"/>
      <c r="E44" s="56"/>
      <c r="F44" s="5"/>
      <c r="G44" s="5"/>
      <c r="H44" s="3"/>
    </row>
    <row r="45" spans="1:8" ht="15.75" thickBot="1" x14ac:dyDescent="0.3">
      <c r="A45" s="57"/>
      <c r="B45" s="229"/>
      <c r="C45" s="61"/>
      <c r="D45" s="58"/>
      <c r="E45" s="56"/>
      <c r="F45" s="5"/>
      <c r="G45" s="5"/>
      <c r="H45" s="3"/>
    </row>
    <row r="46" spans="1:8" x14ac:dyDescent="0.25">
      <c r="A46" s="147"/>
      <c r="B46" s="206" t="s">
        <v>229</v>
      </c>
      <c r="C46" s="207" t="s">
        <v>230</v>
      </c>
      <c r="D46" s="147"/>
      <c r="E46" s="147"/>
    </row>
    <row r="47" spans="1:8" x14ac:dyDescent="0.25">
      <c r="A47" s="57"/>
      <c r="B47" s="59" t="s">
        <v>246</v>
      </c>
      <c r="C47" s="208">
        <v>25000</v>
      </c>
      <c r="D47" s="58"/>
      <c r="E47" s="56"/>
      <c r="F47" s="5"/>
      <c r="G47" s="5"/>
      <c r="H47" s="3"/>
    </row>
    <row r="48" spans="1:8" x14ac:dyDescent="0.25">
      <c r="A48" s="57"/>
      <c r="B48" s="59" t="s">
        <v>247</v>
      </c>
      <c r="C48" s="208">
        <v>19000</v>
      </c>
      <c r="D48" s="58"/>
      <c r="E48" s="56"/>
      <c r="F48" s="5"/>
      <c r="G48" s="5"/>
      <c r="H48" s="3"/>
    </row>
    <row r="49" spans="1:8" x14ac:dyDescent="0.25">
      <c r="A49" s="57"/>
      <c r="B49" s="69" t="s">
        <v>223</v>
      </c>
      <c r="C49" s="80">
        <v>34850</v>
      </c>
      <c r="D49" s="58"/>
      <c r="E49" s="56"/>
      <c r="F49" s="5"/>
      <c r="G49" s="5"/>
      <c r="H49" s="3"/>
    </row>
    <row r="50" spans="1:8" ht="15.75" thickBot="1" x14ac:dyDescent="0.3">
      <c r="A50" s="57"/>
      <c r="B50" s="209" t="s">
        <v>12</v>
      </c>
      <c r="C50" s="70">
        <v>224415.1</v>
      </c>
      <c r="D50" s="56"/>
      <c r="E50" s="67"/>
      <c r="F50" s="5"/>
      <c r="G50" s="5"/>
      <c r="H50" s="3"/>
    </row>
    <row r="51" spans="1:8" x14ac:dyDescent="0.25">
      <c r="A51" s="57"/>
      <c r="B51" s="56"/>
      <c r="C51" s="71"/>
      <c r="D51" s="56"/>
      <c r="E51" s="56"/>
      <c r="F51" s="5"/>
      <c r="G51" s="5"/>
      <c r="H51" s="3"/>
    </row>
    <row r="52" spans="1:8" ht="15.75" thickBot="1" x14ac:dyDescent="0.3">
      <c r="A52" s="57"/>
      <c r="B52" s="229"/>
      <c r="C52" s="79"/>
      <c r="D52" s="56"/>
      <c r="E52" s="56"/>
      <c r="F52" s="5"/>
      <c r="G52" s="5"/>
      <c r="H52" s="3"/>
    </row>
    <row r="53" spans="1:8" x14ac:dyDescent="0.25">
      <c r="A53" s="57"/>
      <c r="B53" s="252" t="s">
        <v>0</v>
      </c>
      <c r="C53" s="253"/>
      <c r="D53" s="56"/>
      <c r="E53" s="56"/>
      <c r="F53" s="5"/>
      <c r="G53" s="5"/>
      <c r="H53" s="3"/>
    </row>
    <row r="54" spans="1:8" x14ac:dyDescent="0.25">
      <c r="A54" s="57"/>
      <c r="B54" s="254" t="s">
        <v>272</v>
      </c>
      <c r="C54" s="255"/>
      <c r="D54" s="56"/>
      <c r="E54" s="56"/>
      <c r="F54" s="5"/>
      <c r="G54" s="5"/>
      <c r="H54" s="3"/>
    </row>
    <row r="55" spans="1:8" x14ac:dyDescent="0.25">
      <c r="A55" s="57"/>
      <c r="B55" s="59" t="s">
        <v>1</v>
      </c>
      <c r="C55" s="72">
        <f>SUM(C38)</f>
        <v>6293901.5700000003</v>
      </c>
      <c r="D55" s="56"/>
      <c r="E55" s="56"/>
      <c r="F55" s="5"/>
      <c r="G55" s="5"/>
      <c r="H55" s="3"/>
    </row>
    <row r="56" spans="1:8" x14ac:dyDescent="0.25">
      <c r="A56" s="57"/>
      <c r="B56" s="73" t="s">
        <v>13</v>
      </c>
      <c r="C56" s="74">
        <f>SUM(C47:C48)</f>
        <v>44000</v>
      </c>
      <c r="D56" s="56"/>
      <c r="E56" s="56"/>
      <c r="F56" s="5"/>
      <c r="G56" s="5"/>
      <c r="H56" s="3"/>
    </row>
    <row r="57" spans="1:8" x14ac:dyDescent="0.25">
      <c r="A57" s="57"/>
      <c r="B57" s="75" t="s">
        <v>14</v>
      </c>
      <c r="C57" s="76">
        <f>SUM(C130)</f>
        <v>12019897.73</v>
      </c>
      <c r="D57" s="56"/>
      <c r="E57" s="56"/>
      <c r="F57" s="5"/>
      <c r="G57" s="5"/>
      <c r="H57" s="3"/>
    </row>
    <row r="58" spans="1:8" x14ac:dyDescent="0.25">
      <c r="A58" s="57"/>
      <c r="B58" s="75" t="s">
        <v>223</v>
      </c>
      <c r="C58" s="76">
        <v>34850</v>
      </c>
      <c r="D58" s="56"/>
      <c r="E58" s="56"/>
      <c r="F58" s="5"/>
      <c r="G58" s="5"/>
      <c r="H58" s="3"/>
    </row>
    <row r="59" spans="1:8" ht="15.75" thickBot="1" x14ac:dyDescent="0.3">
      <c r="A59" s="57"/>
      <c r="B59" s="69" t="s">
        <v>12</v>
      </c>
      <c r="C59" s="70">
        <v>224415.1</v>
      </c>
      <c r="D59" s="56"/>
      <c r="E59" s="56"/>
      <c r="F59" s="5"/>
      <c r="G59" s="5"/>
      <c r="H59" s="3"/>
    </row>
    <row r="60" spans="1:8" ht="15.75" thickBot="1" x14ac:dyDescent="0.3">
      <c r="A60" s="57"/>
      <c r="B60" s="77" t="s">
        <v>15</v>
      </c>
      <c r="C60" s="78">
        <f>SUM(C55:C59)</f>
        <v>18617064.400000002</v>
      </c>
      <c r="D60" s="56"/>
      <c r="E60" s="56"/>
      <c r="F60" s="5"/>
      <c r="G60" s="5"/>
      <c r="H60" s="3"/>
    </row>
    <row r="61" spans="1:8" x14ac:dyDescent="0.25">
      <c r="A61" s="57"/>
      <c r="B61" s="229"/>
      <c r="C61" s="79"/>
      <c r="D61" s="56"/>
      <c r="E61" s="56"/>
      <c r="F61" s="5"/>
      <c r="G61" s="5"/>
      <c r="H61" s="3"/>
    </row>
    <row r="62" spans="1:8" ht="15.75" thickBot="1" x14ac:dyDescent="0.3">
      <c r="A62" s="185"/>
      <c r="B62" s="186"/>
      <c r="C62" s="186"/>
      <c r="D62" s="187"/>
      <c r="E62" s="187"/>
      <c r="F62" s="5"/>
      <c r="G62" s="5"/>
      <c r="H62" s="3"/>
    </row>
    <row r="63" spans="1:8" x14ac:dyDescent="0.25">
      <c r="A63" s="185"/>
      <c r="B63" s="256" t="s">
        <v>0</v>
      </c>
      <c r="C63" s="257"/>
      <c r="D63" s="187"/>
      <c r="E63" s="187"/>
      <c r="F63" s="5"/>
      <c r="G63" s="5"/>
      <c r="H63" s="3"/>
    </row>
    <row r="64" spans="1:8" x14ac:dyDescent="0.25">
      <c r="A64" s="185"/>
      <c r="B64" s="258" t="s">
        <v>273</v>
      </c>
      <c r="C64" s="259"/>
      <c r="D64" s="187"/>
      <c r="E64" s="187"/>
      <c r="F64" s="5"/>
      <c r="G64" s="5"/>
      <c r="H64" s="3"/>
    </row>
    <row r="65" spans="1:8" x14ac:dyDescent="0.25">
      <c r="A65" s="185"/>
      <c r="B65" s="188" t="s">
        <v>303</v>
      </c>
      <c r="C65" s="189">
        <v>19018822.510000002</v>
      </c>
      <c r="D65" s="187"/>
      <c r="E65" s="187"/>
      <c r="F65" s="5"/>
      <c r="G65" s="5"/>
      <c r="H65" s="3"/>
    </row>
    <row r="66" spans="1:8" x14ac:dyDescent="0.25">
      <c r="A66" s="185"/>
      <c r="B66" s="188" t="s">
        <v>304</v>
      </c>
      <c r="C66" s="189">
        <f>SUM(C60)</f>
        <v>18617064.400000002</v>
      </c>
      <c r="D66" s="187"/>
      <c r="E66" s="190"/>
      <c r="F66" s="5"/>
      <c r="G66" s="5"/>
      <c r="H66" s="3"/>
    </row>
    <row r="67" spans="1:8" x14ac:dyDescent="0.25">
      <c r="A67" s="185"/>
      <c r="B67" s="188" t="s">
        <v>16</v>
      </c>
      <c r="C67" s="189">
        <f>SUM(C66-C65)</f>
        <v>-401758.1099999994</v>
      </c>
      <c r="D67" s="187"/>
      <c r="E67" s="190"/>
      <c r="F67" s="5"/>
      <c r="G67" s="5"/>
      <c r="H67" s="3"/>
    </row>
    <row r="68" spans="1:8" x14ac:dyDescent="0.25">
      <c r="A68" s="185"/>
      <c r="B68" s="188" t="s">
        <v>17</v>
      </c>
      <c r="C68" s="189">
        <f>SUM('[1]FACTURAS PAGADAS MARZO 2018'!$J$35)</f>
        <v>1886436.05</v>
      </c>
      <c r="D68" s="187"/>
      <c r="E68" s="190"/>
      <c r="F68" s="17"/>
      <c r="G68" s="5"/>
      <c r="H68" s="3"/>
    </row>
    <row r="69" spans="1:8" ht="15.75" thickBot="1" x14ac:dyDescent="0.3">
      <c r="A69" s="185"/>
      <c r="B69" s="191" t="s">
        <v>18</v>
      </c>
      <c r="C69" s="192">
        <f>SUM(C66-C68)</f>
        <v>16730628.350000001</v>
      </c>
      <c r="D69" s="193"/>
      <c r="E69" s="190"/>
      <c r="F69" s="17"/>
      <c r="G69" s="5"/>
      <c r="H69" s="3"/>
    </row>
    <row r="70" spans="1:8" x14ac:dyDescent="0.25">
      <c r="A70" s="185"/>
      <c r="B70" s="194"/>
      <c r="C70" s="186"/>
      <c r="D70" s="187"/>
      <c r="E70" s="190"/>
      <c r="F70" s="17"/>
      <c r="G70" s="5"/>
      <c r="H70" s="3"/>
    </row>
    <row r="71" spans="1:8" x14ac:dyDescent="0.25">
      <c r="A71" s="195"/>
      <c r="B71" s="196"/>
      <c r="C71" s="197"/>
      <c r="D71" s="187"/>
      <c r="E71" s="190"/>
      <c r="F71" s="17"/>
      <c r="G71" s="5"/>
      <c r="H71" s="3"/>
    </row>
    <row r="72" spans="1:8" ht="18.75" x14ac:dyDescent="0.3">
      <c r="A72" s="260" t="s">
        <v>0</v>
      </c>
      <c r="B72" s="260"/>
      <c r="C72" s="260"/>
      <c r="D72" s="5"/>
      <c r="E72" s="16"/>
      <c r="F72" s="17"/>
      <c r="G72" s="5"/>
      <c r="H72" s="3"/>
    </row>
    <row r="73" spans="1:8" ht="15.75" x14ac:dyDescent="0.25">
      <c r="A73" s="261" t="s">
        <v>19</v>
      </c>
      <c r="B73" s="261"/>
      <c r="C73" s="261"/>
      <c r="D73" s="5"/>
      <c r="E73" s="16"/>
      <c r="F73" s="17"/>
      <c r="G73" s="5"/>
      <c r="H73" s="3"/>
    </row>
    <row r="74" spans="1:8" x14ac:dyDescent="0.25">
      <c r="A74" s="250" t="s">
        <v>271</v>
      </c>
      <c r="B74" s="250"/>
      <c r="C74" s="250"/>
      <c r="D74" s="5"/>
      <c r="E74" s="16"/>
      <c r="F74" s="17"/>
      <c r="G74" s="5"/>
      <c r="H74" s="3"/>
    </row>
    <row r="75" spans="1:8" ht="15.75" thickBot="1" x14ac:dyDescent="0.3">
      <c r="A75" s="163"/>
      <c r="B75" s="164"/>
      <c r="C75" s="165"/>
      <c r="D75" s="5"/>
      <c r="E75" s="16"/>
      <c r="F75" s="17"/>
      <c r="G75" s="5"/>
      <c r="H75" s="3"/>
    </row>
    <row r="76" spans="1:8" ht="15.75" thickBot="1" x14ac:dyDescent="0.3">
      <c r="A76" s="203" t="s">
        <v>79</v>
      </c>
      <c r="B76" s="172" t="s">
        <v>20</v>
      </c>
      <c r="C76" s="173" t="s">
        <v>2</v>
      </c>
      <c r="D76" s="5"/>
      <c r="E76" s="16"/>
      <c r="F76" s="17"/>
      <c r="G76" s="5"/>
      <c r="H76" s="3"/>
    </row>
    <row r="77" spans="1:8" x14ac:dyDescent="0.25">
      <c r="A77" s="119">
        <v>36970</v>
      </c>
      <c r="B77" s="135" t="s">
        <v>21</v>
      </c>
      <c r="C77" s="18">
        <v>31609.32</v>
      </c>
      <c r="D77" s="5"/>
      <c r="E77" s="16"/>
      <c r="F77" s="17"/>
      <c r="G77" s="5"/>
      <c r="H77" s="3"/>
    </row>
    <row r="78" spans="1:8" x14ac:dyDescent="0.25">
      <c r="A78" s="119">
        <v>38495</v>
      </c>
      <c r="B78" s="136" t="s">
        <v>22</v>
      </c>
      <c r="C78" s="19">
        <v>46515</v>
      </c>
      <c r="D78" s="5"/>
      <c r="E78" s="16"/>
      <c r="F78" s="17"/>
      <c r="G78" s="5"/>
      <c r="H78" s="3"/>
    </row>
    <row r="79" spans="1:8" x14ac:dyDescent="0.25">
      <c r="A79" s="122">
        <v>38903</v>
      </c>
      <c r="B79" s="136" t="s">
        <v>23</v>
      </c>
      <c r="C79" s="9">
        <v>66332.56</v>
      </c>
      <c r="D79" s="5"/>
      <c r="E79" s="16"/>
      <c r="F79" s="17"/>
      <c r="G79" s="5"/>
      <c r="H79" s="3"/>
    </row>
    <row r="80" spans="1:8" x14ac:dyDescent="0.25">
      <c r="A80" s="122">
        <v>39637</v>
      </c>
      <c r="B80" s="121" t="s">
        <v>122</v>
      </c>
      <c r="C80" s="19">
        <v>320108</v>
      </c>
      <c r="D80" s="5"/>
      <c r="E80" s="16"/>
      <c r="F80" s="17"/>
      <c r="G80" s="5"/>
      <c r="H80" s="3"/>
    </row>
    <row r="81" spans="1:8" x14ac:dyDescent="0.25">
      <c r="A81" s="85">
        <v>42818</v>
      </c>
      <c r="B81" s="111" t="s">
        <v>235</v>
      </c>
      <c r="C81" s="204">
        <v>525000</v>
      </c>
      <c r="D81" s="5"/>
      <c r="E81" s="16"/>
      <c r="F81" s="17"/>
      <c r="G81" s="5"/>
      <c r="H81" s="3"/>
    </row>
    <row r="82" spans="1:8" x14ac:dyDescent="0.25">
      <c r="A82" s="122">
        <v>38071</v>
      </c>
      <c r="B82" s="121" t="s">
        <v>24</v>
      </c>
      <c r="C82" s="19">
        <v>232410.8</v>
      </c>
      <c r="D82" s="20"/>
      <c r="E82" s="16"/>
      <c r="F82" s="17"/>
      <c r="G82" s="5"/>
      <c r="H82" s="3"/>
    </row>
    <row r="83" spans="1:8" x14ac:dyDescent="0.25">
      <c r="A83" s="122">
        <v>37287</v>
      </c>
      <c r="B83" s="121" t="s">
        <v>25</v>
      </c>
      <c r="C83" s="19">
        <v>950000</v>
      </c>
      <c r="D83" s="5"/>
      <c r="E83" s="16"/>
      <c r="F83" s="17"/>
      <c r="G83" s="5"/>
      <c r="H83" s="3"/>
    </row>
    <row r="84" spans="1:8" x14ac:dyDescent="0.25">
      <c r="A84" s="122">
        <v>43006</v>
      </c>
      <c r="B84" s="121" t="s">
        <v>239</v>
      </c>
      <c r="C84" s="19">
        <v>200000</v>
      </c>
      <c r="D84" s="5"/>
      <c r="E84" s="16"/>
      <c r="F84" s="17"/>
      <c r="G84" s="5"/>
      <c r="H84" s="3"/>
    </row>
    <row r="85" spans="1:8" x14ac:dyDescent="0.25">
      <c r="A85" s="122"/>
      <c r="B85" s="121" t="s">
        <v>26</v>
      </c>
      <c r="C85" s="21">
        <v>99007.45</v>
      </c>
      <c r="D85" s="20"/>
      <c r="E85" s="20" t="s">
        <v>202</v>
      </c>
      <c r="F85" s="17"/>
      <c r="G85" s="5"/>
      <c r="H85" s="3"/>
    </row>
    <row r="86" spans="1:8" x14ac:dyDescent="0.25">
      <c r="A86" s="122">
        <v>38586</v>
      </c>
      <c r="B86" s="136" t="s">
        <v>27</v>
      </c>
      <c r="C86" s="19">
        <v>94424.19</v>
      </c>
      <c r="D86" s="5"/>
      <c r="E86" s="16"/>
      <c r="F86" s="17"/>
      <c r="G86" s="5"/>
      <c r="H86" s="3"/>
    </row>
    <row r="87" spans="1:8" x14ac:dyDescent="0.25">
      <c r="A87" s="122">
        <v>42634</v>
      </c>
      <c r="B87" s="121" t="s">
        <v>270</v>
      </c>
      <c r="C87" s="19">
        <v>45000</v>
      </c>
      <c r="D87" s="5"/>
      <c r="E87" s="16"/>
      <c r="F87" s="17"/>
      <c r="G87" s="5"/>
      <c r="H87" s="3"/>
    </row>
    <row r="88" spans="1:8" x14ac:dyDescent="0.25">
      <c r="A88" s="122">
        <v>38135</v>
      </c>
      <c r="B88" s="121" t="s">
        <v>203</v>
      </c>
      <c r="C88" s="19">
        <v>1097438.18</v>
      </c>
      <c r="D88" s="20"/>
      <c r="E88" s="16"/>
      <c r="F88" s="17"/>
      <c r="G88" s="5"/>
      <c r="H88" s="3"/>
    </row>
    <row r="89" spans="1:8" x14ac:dyDescent="0.25">
      <c r="A89" s="122">
        <v>39757</v>
      </c>
      <c r="B89" s="121" t="s">
        <v>28</v>
      </c>
      <c r="C89" s="19">
        <v>60000</v>
      </c>
      <c r="D89" s="5"/>
      <c r="E89" s="16"/>
      <c r="F89" s="17"/>
      <c r="G89" s="5"/>
      <c r="H89" s="3"/>
    </row>
    <row r="90" spans="1:8" x14ac:dyDescent="0.25">
      <c r="A90" s="122">
        <v>39843</v>
      </c>
      <c r="B90" s="121" t="s">
        <v>221</v>
      </c>
      <c r="C90" s="19">
        <v>55703.199999999997</v>
      </c>
      <c r="D90" s="5"/>
      <c r="E90" s="16"/>
      <c r="F90" s="17"/>
      <c r="G90" s="5"/>
      <c r="H90" s="3"/>
    </row>
    <row r="91" spans="1:8" x14ac:dyDescent="0.25">
      <c r="A91" s="122">
        <v>36707</v>
      </c>
      <c r="B91" s="121" t="s">
        <v>29</v>
      </c>
      <c r="C91" s="22">
        <v>305652.89</v>
      </c>
      <c r="D91" s="5"/>
      <c r="E91" s="16"/>
      <c r="F91" s="17"/>
      <c r="G91" s="5"/>
      <c r="H91" s="3"/>
    </row>
    <row r="92" spans="1:8" x14ac:dyDescent="0.25">
      <c r="A92" s="122">
        <v>39511</v>
      </c>
      <c r="B92" s="121" t="s">
        <v>241</v>
      </c>
      <c r="C92" s="22">
        <v>180642</v>
      </c>
      <c r="D92" s="5"/>
      <c r="E92" s="16"/>
      <c r="F92" s="17"/>
      <c r="G92" s="5"/>
      <c r="H92" s="3"/>
    </row>
    <row r="93" spans="1:8" x14ac:dyDescent="0.25">
      <c r="A93" s="122">
        <v>31309</v>
      </c>
      <c r="B93" s="136" t="s">
        <v>30</v>
      </c>
      <c r="C93" s="22">
        <v>10308.950000000001</v>
      </c>
      <c r="D93" s="5"/>
      <c r="E93" s="16"/>
      <c r="F93" s="17"/>
      <c r="G93" s="5"/>
      <c r="H93" s="3"/>
    </row>
    <row r="94" spans="1:8" x14ac:dyDescent="0.25">
      <c r="A94" s="122">
        <v>38205</v>
      </c>
      <c r="B94" s="136" t="s">
        <v>31</v>
      </c>
      <c r="C94" s="63">
        <v>9305</v>
      </c>
      <c r="D94" s="5"/>
      <c r="E94" s="16"/>
      <c r="F94" s="17"/>
      <c r="G94" s="5"/>
      <c r="H94" s="3"/>
    </row>
    <row r="95" spans="1:8" x14ac:dyDescent="0.25">
      <c r="A95" s="122">
        <v>36965</v>
      </c>
      <c r="B95" s="136" t="s">
        <v>32</v>
      </c>
      <c r="C95" s="19">
        <v>148366.04</v>
      </c>
      <c r="D95" s="5"/>
      <c r="E95" s="16"/>
      <c r="F95" s="17"/>
      <c r="G95" s="5"/>
      <c r="H95" s="3"/>
    </row>
    <row r="96" spans="1:8" s="245" customFormat="1" x14ac:dyDescent="0.25">
      <c r="A96" s="244">
        <v>35177</v>
      </c>
      <c r="B96" s="121" t="s">
        <v>302</v>
      </c>
      <c r="C96" s="19">
        <v>28371.26</v>
      </c>
      <c r="D96" s="8"/>
      <c r="E96" s="10"/>
      <c r="F96" s="141"/>
      <c r="G96" s="8"/>
      <c r="H96" s="1"/>
    </row>
    <row r="97" spans="1:8" x14ac:dyDescent="0.25">
      <c r="A97" s="122"/>
      <c r="B97" s="121" t="s">
        <v>33</v>
      </c>
      <c r="C97" s="21">
        <v>218911.16</v>
      </c>
      <c r="D97" s="20"/>
      <c r="E97" s="20" t="s">
        <v>124</v>
      </c>
      <c r="F97" s="17"/>
      <c r="G97" s="5"/>
      <c r="H97" s="3"/>
    </row>
    <row r="98" spans="1:8" x14ac:dyDescent="0.25">
      <c r="A98" s="122">
        <v>40851</v>
      </c>
      <c r="B98" s="136" t="s">
        <v>234</v>
      </c>
      <c r="C98" s="19">
        <v>22723.13</v>
      </c>
      <c r="D98" s="5"/>
      <c r="E98" s="16"/>
      <c r="F98" s="17"/>
      <c r="G98" s="5"/>
      <c r="H98" s="3"/>
    </row>
    <row r="99" spans="1:8" x14ac:dyDescent="0.25">
      <c r="A99" s="122">
        <v>39356</v>
      </c>
      <c r="B99" s="136" t="s">
        <v>233</v>
      </c>
      <c r="C99" s="66">
        <v>60006.080000000002</v>
      </c>
      <c r="D99" s="20"/>
      <c r="E99" s="16"/>
      <c r="F99" s="17"/>
      <c r="G99" s="5"/>
      <c r="H99" s="3"/>
    </row>
    <row r="100" spans="1:8" x14ac:dyDescent="0.25">
      <c r="A100" s="122">
        <v>38006</v>
      </c>
      <c r="B100" s="136" t="s">
        <v>35</v>
      </c>
      <c r="C100" s="19">
        <v>68931</v>
      </c>
      <c r="D100" s="5"/>
      <c r="E100" s="16"/>
      <c r="F100" s="17"/>
      <c r="G100" s="5"/>
      <c r="H100" s="3"/>
    </row>
    <row r="101" spans="1:8" x14ac:dyDescent="0.25">
      <c r="A101" s="122">
        <v>37304</v>
      </c>
      <c r="B101" s="136" t="s">
        <v>36</v>
      </c>
      <c r="C101" s="19">
        <v>25014.42</v>
      </c>
      <c r="D101" s="5"/>
      <c r="E101" s="16"/>
      <c r="F101" s="17"/>
      <c r="G101" s="5"/>
      <c r="H101" s="3"/>
    </row>
    <row r="102" spans="1:8" x14ac:dyDescent="0.25">
      <c r="A102" s="122">
        <v>39576</v>
      </c>
      <c r="B102" s="121" t="s">
        <v>126</v>
      </c>
      <c r="C102" s="19">
        <v>218785.61</v>
      </c>
      <c r="D102" s="20"/>
      <c r="E102" s="5"/>
      <c r="F102" s="5"/>
      <c r="G102" s="5"/>
      <c r="H102" s="3"/>
    </row>
    <row r="103" spans="1:8" x14ac:dyDescent="0.25">
      <c r="A103" s="122">
        <v>39689</v>
      </c>
      <c r="B103" s="136" t="s">
        <v>127</v>
      </c>
      <c r="C103" s="19">
        <v>134665.34</v>
      </c>
      <c r="D103" s="5"/>
      <c r="E103" s="5"/>
      <c r="F103" s="5"/>
      <c r="G103" s="5"/>
      <c r="H103" s="3"/>
    </row>
    <row r="104" spans="1:8" x14ac:dyDescent="0.25">
      <c r="A104" s="122">
        <v>38078</v>
      </c>
      <c r="B104" s="136" t="s">
        <v>39</v>
      </c>
      <c r="C104" s="19">
        <v>87758.1</v>
      </c>
      <c r="D104" s="5"/>
      <c r="E104" s="5"/>
      <c r="F104" s="5"/>
      <c r="G104" s="5"/>
      <c r="H104" s="3"/>
    </row>
    <row r="105" spans="1:8" x14ac:dyDescent="0.25">
      <c r="A105" s="122">
        <v>39626</v>
      </c>
      <c r="B105" s="121" t="s">
        <v>118</v>
      </c>
      <c r="C105" s="19">
        <v>362978.87</v>
      </c>
      <c r="D105" s="20"/>
      <c r="E105" s="5"/>
      <c r="F105" s="5"/>
      <c r="G105" s="5"/>
      <c r="H105" s="3"/>
    </row>
    <row r="106" spans="1:8" x14ac:dyDescent="0.25">
      <c r="A106" s="122">
        <v>37173</v>
      </c>
      <c r="B106" s="121" t="s">
        <v>93</v>
      </c>
      <c r="C106" s="19">
        <v>295810</v>
      </c>
      <c r="D106" s="5"/>
      <c r="E106" s="5"/>
      <c r="F106" s="5"/>
      <c r="G106" s="5"/>
      <c r="H106" s="3"/>
    </row>
    <row r="107" spans="1:8" x14ac:dyDescent="0.25">
      <c r="A107" s="122">
        <v>38202</v>
      </c>
      <c r="B107" s="136" t="s">
        <v>37</v>
      </c>
      <c r="C107" s="19">
        <v>38676.78</v>
      </c>
      <c r="D107" s="5"/>
      <c r="E107" s="5"/>
      <c r="F107" s="5"/>
      <c r="G107" s="5"/>
      <c r="H107" s="3"/>
    </row>
    <row r="108" spans="1:8" x14ac:dyDescent="0.25">
      <c r="A108" s="122"/>
      <c r="B108" s="121" t="s">
        <v>128</v>
      </c>
      <c r="C108" s="21">
        <v>145880.23000000001</v>
      </c>
      <c r="D108" s="20"/>
      <c r="E108" s="20" t="s">
        <v>124</v>
      </c>
      <c r="F108" s="5"/>
      <c r="G108" s="5"/>
      <c r="H108" s="3"/>
    </row>
    <row r="109" spans="1:8" x14ac:dyDescent="0.25">
      <c r="A109" s="122">
        <v>37804</v>
      </c>
      <c r="B109" s="121" t="s">
        <v>38</v>
      </c>
      <c r="C109" s="66">
        <v>233956.8</v>
      </c>
      <c r="D109" s="20"/>
      <c r="E109" s="5"/>
      <c r="F109" s="5"/>
      <c r="G109" s="5"/>
      <c r="H109" s="3"/>
    </row>
    <row r="110" spans="1:8" x14ac:dyDescent="0.25">
      <c r="A110" s="122">
        <v>39308</v>
      </c>
      <c r="B110" s="136" t="s">
        <v>121</v>
      </c>
      <c r="C110" s="19">
        <v>31544.26</v>
      </c>
      <c r="D110" s="5"/>
      <c r="E110" s="5"/>
      <c r="F110" s="5"/>
      <c r="G110" s="5"/>
      <c r="H110" s="3"/>
    </row>
    <row r="111" spans="1:8" x14ac:dyDescent="0.25">
      <c r="A111" s="122">
        <v>36679</v>
      </c>
      <c r="B111" s="121" t="s">
        <v>40</v>
      </c>
      <c r="C111" s="22">
        <v>346574.8</v>
      </c>
      <c r="D111" s="5"/>
      <c r="E111" s="5"/>
      <c r="F111" s="5"/>
      <c r="G111" s="5"/>
      <c r="H111" s="3"/>
    </row>
    <row r="112" spans="1:8" x14ac:dyDescent="0.25">
      <c r="A112" s="122">
        <v>38257</v>
      </c>
      <c r="B112" s="136" t="s">
        <v>41</v>
      </c>
      <c r="C112" s="22">
        <v>79206.399999999994</v>
      </c>
      <c r="D112" s="5"/>
      <c r="E112" s="5"/>
      <c r="F112" s="5"/>
      <c r="G112" s="5"/>
      <c r="H112" s="3"/>
    </row>
    <row r="113" spans="1:8" x14ac:dyDescent="0.25">
      <c r="A113" s="122">
        <v>38016</v>
      </c>
      <c r="B113" s="135" t="s">
        <v>42</v>
      </c>
      <c r="C113" s="22">
        <v>6000</v>
      </c>
      <c r="D113" s="5"/>
      <c r="E113" s="5"/>
      <c r="F113" s="5"/>
      <c r="G113" s="5"/>
      <c r="H113" s="3"/>
    </row>
    <row r="114" spans="1:8" x14ac:dyDescent="0.25">
      <c r="A114" s="122"/>
      <c r="B114" s="120" t="s">
        <v>43</v>
      </c>
      <c r="C114" s="23">
        <v>79284.77</v>
      </c>
      <c r="D114" s="20"/>
      <c r="E114" s="20" t="s">
        <v>124</v>
      </c>
      <c r="F114" s="5"/>
      <c r="G114" s="5"/>
      <c r="H114" s="3"/>
    </row>
    <row r="115" spans="1:8" x14ac:dyDescent="0.25">
      <c r="A115" s="122">
        <v>39273</v>
      </c>
      <c r="B115" s="135" t="s">
        <v>44</v>
      </c>
      <c r="C115" s="19">
        <v>28036.25</v>
      </c>
      <c r="D115" s="5"/>
      <c r="E115" s="5"/>
      <c r="F115" s="5"/>
      <c r="G115" s="5"/>
      <c r="H115" s="3"/>
    </row>
    <row r="116" spans="1:8" x14ac:dyDescent="0.25">
      <c r="A116" s="122">
        <v>38183</v>
      </c>
      <c r="B116" s="120" t="s">
        <v>45</v>
      </c>
      <c r="C116" s="9">
        <v>579146.12</v>
      </c>
      <c r="D116" s="5"/>
      <c r="E116" s="5"/>
      <c r="F116" s="5"/>
      <c r="G116" s="13"/>
      <c r="H116" s="3"/>
    </row>
    <row r="117" spans="1:8" x14ac:dyDescent="0.25">
      <c r="A117" s="122">
        <v>38538</v>
      </c>
      <c r="B117" s="135" t="s">
        <v>196</v>
      </c>
      <c r="C117" s="9">
        <v>81014.399999999994</v>
      </c>
      <c r="D117" s="8"/>
      <c r="E117" s="5"/>
      <c r="F117" s="5"/>
      <c r="G117" s="5"/>
      <c r="H117" s="3"/>
    </row>
    <row r="118" spans="1:8" x14ac:dyDescent="0.25">
      <c r="A118" s="122">
        <v>39924</v>
      </c>
      <c r="B118" s="136" t="s">
        <v>97</v>
      </c>
      <c r="C118" s="9">
        <v>209440</v>
      </c>
      <c r="D118" s="5"/>
      <c r="E118" s="5"/>
      <c r="F118" s="5"/>
      <c r="G118" s="5"/>
      <c r="H118" s="3"/>
    </row>
    <row r="119" spans="1:8" x14ac:dyDescent="0.25">
      <c r="A119" s="122">
        <v>40081</v>
      </c>
      <c r="B119" s="121" t="s">
        <v>140</v>
      </c>
      <c r="C119" s="9">
        <v>395722.87</v>
      </c>
      <c r="D119" s="5"/>
      <c r="E119" s="5"/>
      <c r="F119" s="5"/>
      <c r="G119" s="5"/>
      <c r="H119" s="3"/>
    </row>
    <row r="120" spans="1:8" x14ac:dyDescent="0.25">
      <c r="A120" s="122">
        <v>38650</v>
      </c>
      <c r="B120" s="121" t="s">
        <v>141</v>
      </c>
      <c r="C120" s="9">
        <v>887470.16</v>
      </c>
      <c r="D120" s="5"/>
      <c r="E120" s="5"/>
      <c r="F120" s="5"/>
      <c r="G120" s="5"/>
      <c r="H120" s="3"/>
    </row>
    <row r="121" spans="1:8" x14ac:dyDescent="0.25">
      <c r="A121" s="122">
        <v>40248</v>
      </c>
      <c r="B121" s="121" t="s">
        <v>142</v>
      </c>
      <c r="C121" s="9">
        <v>419397</v>
      </c>
      <c r="D121" s="5"/>
      <c r="E121" s="5" t="s">
        <v>231</v>
      </c>
      <c r="F121" s="5"/>
      <c r="G121" s="5"/>
      <c r="H121" s="3"/>
    </row>
    <row r="122" spans="1:8" x14ac:dyDescent="0.25">
      <c r="A122" s="122">
        <v>40724</v>
      </c>
      <c r="B122" s="136" t="s">
        <v>143</v>
      </c>
      <c r="C122" s="9">
        <v>52789.51</v>
      </c>
      <c r="D122" s="5"/>
      <c r="E122" s="5"/>
      <c r="F122" s="5"/>
      <c r="G122" s="5"/>
      <c r="H122" s="3"/>
    </row>
    <row r="123" spans="1:8" x14ac:dyDescent="0.25">
      <c r="A123" s="122">
        <v>39345</v>
      </c>
      <c r="B123" s="136" t="s">
        <v>144</v>
      </c>
      <c r="C123" s="9">
        <v>492000</v>
      </c>
      <c r="D123" s="5"/>
      <c r="E123" s="5" t="s">
        <v>238</v>
      </c>
      <c r="F123" s="5"/>
      <c r="G123" s="5"/>
      <c r="H123" s="3"/>
    </row>
    <row r="124" spans="1:8" x14ac:dyDescent="0.25">
      <c r="A124" s="122">
        <v>37707</v>
      </c>
      <c r="B124" s="121" t="s">
        <v>46</v>
      </c>
      <c r="C124" s="9">
        <v>378754</v>
      </c>
      <c r="D124" s="5"/>
      <c r="E124" s="5"/>
      <c r="F124" s="5"/>
      <c r="G124" s="5"/>
      <c r="H124" s="3"/>
    </row>
    <row r="125" spans="1:8" x14ac:dyDescent="0.25">
      <c r="A125" s="122">
        <v>38065</v>
      </c>
      <c r="B125" s="121" t="s">
        <v>47</v>
      </c>
      <c r="C125" s="9">
        <v>253408.56</v>
      </c>
      <c r="D125" s="5"/>
      <c r="E125" s="5"/>
      <c r="F125" s="5"/>
      <c r="G125" s="5"/>
      <c r="H125" s="3"/>
    </row>
    <row r="126" spans="1:8" x14ac:dyDescent="0.25">
      <c r="A126" s="122">
        <v>38818</v>
      </c>
      <c r="B126" s="121" t="s">
        <v>48</v>
      </c>
      <c r="C126" s="19">
        <v>43284.27</v>
      </c>
      <c r="D126" s="20"/>
      <c r="E126" s="20" t="s">
        <v>125</v>
      </c>
      <c r="F126" s="5"/>
      <c r="G126" s="5"/>
      <c r="H126" s="3"/>
    </row>
    <row r="127" spans="1:8" x14ac:dyDescent="0.25">
      <c r="A127" s="122">
        <v>39659</v>
      </c>
      <c r="B127" s="138" t="s">
        <v>222</v>
      </c>
      <c r="C127" s="19">
        <v>450000</v>
      </c>
      <c r="D127" s="20" t="s">
        <v>245</v>
      </c>
      <c r="E127" s="5"/>
      <c r="F127" s="5"/>
      <c r="G127" s="5"/>
      <c r="H127" s="3"/>
    </row>
    <row r="128" spans="1:8" x14ac:dyDescent="0.25">
      <c r="A128" s="122">
        <v>38762</v>
      </c>
      <c r="B128" s="138" t="s">
        <v>206</v>
      </c>
      <c r="C128" s="19">
        <v>353700</v>
      </c>
      <c r="D128" s="20"/>
      <c r="E128" s="5"/>
      <c r="F128" s="5"/>
      <c r="G128" s="5"/>
      <c r="H128" s="3"/>
    </row>
    <row r="129" spans="1:9" x14ac:dyDescent="0.25">
      <c r="A129" s="122">
        <v>40228</v>
      </c>
      <c r="B129" s="138" t="s">
        <v>207</v>
      </c>
      <c r="C129" s="19">
        <v>432832</v>
      </c>
      <c r="D129" s="20"/>
      <c r="E129" s="5"/>
      <c r="F129" s="5"/>
      <c r="G129" s="5"/>
      <c r="H129" s="3"/>
    </row>
    <row r="130" spans="1:9" ht="15.75" thickBot="1" x14ac:dyDescent="0.3">
      <c r="A130" s="123"/>
      <c r="B130" s="124" t="s">
        <v>49</v>
      </c>
      <c r="C130" s="15">
        <f>SUM(C77:C129)</f>
        <v>12019897.73</v>
      </c>
      <c r="D130" s="5"/>
      <c r="E130" s="5"/>
      <c r="F130" s="5"/>
      <c r="G130" s="5"/>
      <c r="H130" s="3"/>
    </row>
    <row r="131" spans="1:9" x14ac:dyDescent="0.25">
      <c r="A131" s="123"/>
      <c r="B131" s="51"/>
      <c r="C131" s="125"/>
      <c r="D131" s="5"/>
      <c r="E131" s="5" t="s">
        <v>204</v>
      </c>
      <c r="F131" s="5"/>
      <c r="G131" s="5" t="s">
        <v>215</v>
      </c>
      <c r="H131" s="3"/>
    </row>
    <row r="132" spans="1:9" ht="15.75" thickBot="1" x14ac:dyDescent="0.3">
      <c r="A132" s="126"/>
      <c r="B132" s="127" t="s">
        <v>199</v>
      </c>
      <c r="C132" s="128">
        <f>SUM(C60)</f>
        <v>18617064.400000002</v>
      </c>
      <c r="D132" s="5"/>
      <c r="E132" s="5"/>
      <c r="F132" s="5"/>
      <c r="G132" s="5"/>
      <c r="H132" s="3"/>
    </row>
    <row r="133" spans="1:9" x14ac:dyDescent="0.25">
      <c r="A133" s="6"/>
      <c r="B133" s="5"/>
      <c r="C133" s="5"/>
      <c r="D133" s="5"/>
      <c r="E133" s="5"/>
      <c r="F133" s="5"/>
      <c r="G133" s="5"/>
      <c r="H133" s="3"/>
    </row>
    <row r="134" spans="1:9" x14ac:dyDescent="0.25">
      <c r="A134" s="6"/>
      <c r="B134" s="5"/>
      <c r="C134" s="5"/>
      <c r="D134" s="5"/>
      <c r="E134" s="5"/>
      <c r="F134" s="5"/>
      <c r="G134" s="5"/>
      <c r="H134" s="3"/>
    </row>
    <row r="135" spans="1:9" x14ac:dyDescent="0.25">
      <c r="A135" s="6"/>
      <c r="B135" s="5"/>
      <c r="C135" s="5"/>
      <c r="D135" s="5"/>
      <c r="E135" s="5"/>
      <c r="F135" s="5"/>
      <c r="G135" s="5"/>
      <c r="H135" s="3"/>
    </row>
    <row r="136" spans="1:9" x14ac:dyDescent="0.25">
      <c r="A136" s="262" t="s">
        <v>197</v>
      </c>
      <c r="B136" s="262"/>
      <c r="C136" s="263" t="s">
        <v>86</v>
      </c>
      <c r="D136" s="263"/>
      <c r="E136" s="31"/>
      <c r="F136" s="32"/>
      <c r="G136" s="5"/>
      <c r="H136" s="3"/>
    </row>
    <row r="137" spans="1:9" x14ac:dyDescent="0.25">
      <c r="A137" s="226"/>
      <c r="B137" s="226"/>
      <c r="C137" s="227"/>
      <c r="D137" s="227"/>
      <c r="E137" s="31"/>
      <c r="F137" s="32"/>
      <c r="G137" s="5"/>
      <c r="H137" s="3"/>
    </row>
    <row r="138" spans="1:9" x14ac:dyDescent="0.25">
      <c r="A138" s="226"/>
      <c r="B138" s="226"/>
      <c r="C138" s="227"/>
      <c r="D138" s="227"/>
      <c r="E138" s="31"/>
      <c r="F138" s="32"/>
      <c r="G138" s="5"/>
      <c r="H138" s="3"/>
    </row>
    <row r="139" spans="1:9" s="168" customFormat="1" x14ac:dyDescent="0.25">
      <c r="A139" s="226"/>
      <c r="B139" s="226"/>
      <c r="C139" s="167"/>
      <c r="D139" s="167"/>
      <c r="E139" s="29"/>
      <c r="F139" s="130"/>
      <c r="G139" s="65"/>
      <c r="H139" s="166"/>
    </row>
    <row r="140" spans="1:9" s="168" customFormat="1" ht="18.75" x14ac:dyDescent="0.3">
      <c r="A140" s="264" t="s">
        <v>193</v>
      </c>
      <c r="B140" s="264"/>
      <c r="C140" s="264"/>
      <c r="D140" s="264"/>
      <c r="E140" s="264"/>
      <c r="F140" s="264"/>
      <c r="G140" s="65"/>
      <c r="H140" s="166"/>
    </row>
    <row r="141" spans="1:9" s="168" customFormat="1" ht="15.75" x14ac:dyDescent="0.25">
      <c r="A141" s="265" t="s">
        <v>0</v>
      </c>
      <c r="B141" s="265"/>
      <c r="C141" s="265"/>
      <c r="D141" s="265"/>
      <c r="E141" s="265"/>
      <c r="F141" s="265"/>
      <c r="G141" s="65"/>
      <c r="H141" s="166"/>
    </row>
    <row r="142" spans="1:9" s="168" customFormat="1" x14ac:dyDescent="0.25">
      <c r="A142" s="251" t="s">
        <v>194</v>
      </c>
      <c r="B142" s="251"/>
      <c r="C142" s="251"/>
      <c r="D142" s="251"/>
      <c r="E142" s="251"/>
      <c r="F142" s="251"/>
      <c r="G142" s="65"/>
      <c r="H142" s="166"/>
    </row>
    <row r="143" spans="1:9" s="168" customFormat="1" x14ac:dyDescent="0.25">
      <c r="A143" s="267" t="s">
        <v>274</v>
      </c>
      <c r="B143" s="267"/>
      <c r="C143" s="267"/>
      <c r="D143" s="267"/>
      <c r="E143" s="267"/>
      <c r="F143" s="267"/>
      <c r="G143" s="65"/>
      <c r="H143" s="166"/>
      <c r="I143" s="169"/>
    </row>
    <row r="144" spans="1:9" x14ac:dyDescent="0.25">
      <c r="A144" s="226"/>
      <c r="B144" s="226"/>
      <c r="C144" s="227"/>
      <c r="D144" s="227"/>
      <c r="E144" s="31"/>
      <c r="F144" s="32"/>
      <c r="G144" s="5"/>
      <c r="H144" s="3"/>
    </row>
    <row r="145" spans="1:8" x14ac:dyDescent="0.25">
      <c r="A145" s="239" t="s">
        <v>50</v>
      </c>
      <c r="B145" s="239" t="s">
        <v>51</v>
      </c>
      <c r="C145" s="239" t="s">
        <v>52</v>
      </c>
      <c r="D145" s="240" t="s">
        <v>2</v>
      </c>
      <c r="E145" s="239" t="s">
        <v>146</v>
      </c>
      <c r="F145" s="239" t="s">
        <v>80</v>
      </c>
      <c r="G145" s="5"/>
      <c r="H145" s="3"/>
    </row>
    <row r="146" spans="1:8" x14ac:dyDescent="0.25">
      <c r="A146" s="81" t="s">
        <v>152</v>
      </c>
      <c r="B146" s="81" t="s">
        <v>151</v>
      </c>
      <c r="C146" s="82" t="s">
        <v>53</v>
      </c>
      <c r="D146" s="108">
        <v>8700</v>
      </c>
      <c r="E146" s="83">
        <v>41260</v>
      </c>
      <c r="F146" s="83" t="s">
        <v>57</v>
      </c>
      <c r="G146" s="5"/>
      <c r="H146" s="3"/>
    </row>
    <row r="147" spans="1:8" x14ac:dyDescent="0.25">
      <c r="A147" s="81" t="s">
        <v>295</v>
      </c>
      <c r="B147" s="81" t="s">
        <v>192</v>
      </c>
      <c r="C147" s="82" t="s">
        <v>296</v>
      </c>
      <c r="D147" s="109">
        <v>31682.3</v>
      </c>
      <c r="E147" s="83">
        <v>43172</v>
      </c>
      <c r="F147" s="83" t="s">
        <v>57</v>
      </c>
      <c r="G147" s="5"/>
      <c r="H147" s="3"/>
    </row>
    <row r="148" spans="1:8" x14ac:dyDescent="0.25">
      <c r="A148" s="81" t="s">
        <v>297</v>
      </c>
      <c r="B148" s="81" t="s">
        <v>192</v>
      </c>
      <c r="C148" s="82" t="s">
        <v>296</v>
      </c>
      <c r="D148" s="109">
        <v>24096.62</v>
      </c>
      <c r="E148" s="83">
        <v>43171</v>
      </c>
      <c r="F148" s="83" t="s">
        <v>57</v>
      </c>
      <c r="G148" s="5"/>
      <c r="H148" s="3"/>
    </row>
    <row r="149" spans="1:8" x14ac:dyDescent="0.25">
      <c r="A149" s="81" t="s">
        <v>298</v>
      </c>
      <c r="B149" s="81" t="s">
        <v>192</v>
      </c>
      <c r="C149" s="82" t="s">
        <v>296</v>
      </c>
      <c r="D149" s="109">
        <v>45697.599999999999</v>
      </c>
      <c r="E149" s="83">
        <v>43171</v>
      </c>
      <c r="F149" s="83" t="s">
        <v>57</v>
      </c>
      <c r="G149" s="5"/>
      <c r="H149" s="3"/>
    </row>
    <row r="150" spans="1:8" x14ac:dyDescent="0.25">
      <c r="A150" s="81"/>
      <c r="B150" s="81"/>
      <c r="C150" s="82"/>
      <c r="D150" s="108">
        <f>SUM(D147:D149)</f>
        <v>101476.51999999999</v>
      </c>
      <c r="E150" s="83"/>
      <c r="F150" s="83"/>
      <c r="G150" s="5"/>
      <c r="H150" s="3"/>
    </row>
    <row r="151" spans="1:8" x14ac:dyDescent="0.25">
      <c r="A151" s="81" t="s">
        <v>300</v>
      </c>
      <c r="B151" s="81" t="s">
        <v>130</v>
      </c>
      <c r="C151" s="82" t="s">
        <v>225</v>
      </c>
      <c r="D151" s="108">
        <v>2573</v>
      </c>
      <c r="E151" s="83">
        <v>43167</v>
      </c>
      <c r="F151" s="83" t="s">
        <v>57</v>
      </c>
      <c r="G151" s="5"/>
      <c r="H151" s="3"/>
    </row>
    <row r="152" spans="1:8" x14ac:dyDescent="0.25">
      <c r="A152" s="81" t="s">
        <v>211</v>
      </c>
      <c r="B152" s="81" t="s">
        <v>134</v>
      </c>
      <c r="C152" s="82" t="s">
        <v>212</v>
      </c>
      <c r="D152" s="108">
        <v>219790.34</v>
      </c>
      <c r="E152" s="83">
        <v>42555</v>
      </c>
      <c r="F152" s="83" t="s">
        <v>57</v>
      </c>
      <c r="G152" s="5"/>
      <c r="H152" s="3"/>
    </row>
    <row r="153" spans="1:8" x14ac:dyDescent="0.25">
      <c r="A153" s="81" t="s">
        <v>252</v>
      </c>
      <c r="B153" s="81" t="s">
        <v>132</v>
      </c>
      <c r="C153" s="82" t="s">
        <v>133</v>
      </c>
      <c r="D153" s="108">
        <v>17500</v>
      </c>
      <c r="E153" s="83">
        <v>42955</v>
      </c>
      <c r="F153" s="83" t="s">
        <v>57</v>
      </c>
      <c r="G153" s="5"/>
      <c r="H153" s="3"/>
    </row>
    <row r="154" spans="1:8" x14ac:dyDescent="0.25">
      <c r="A154" s="81" t="s">
        <v>252</v>
      </c>
      <c r="B154" s="81" t="s">
        <v>132</v>
      </c>
      <c r="C154" s="82" t="s">
        <v>133</v>
      </c>
      <c r="D154" s="108">
        <v>17500</v>
      </c>
      <c r="E154" s="83">
        <v>42986</v>
      </c>
      <c r="F154" s="83" t="s">
        <v>57</v>
      </c>
      <c r="G154" s="5"/>
      <c r="H154" s="3"/>
    </row>
    <row r="155" spans="1:8" x14ac:dyDescent="0.25">
      <c r="A155" s="81" t="s">
        <v>252</v>
      </c>
      <c r="B155" s="81" t="s">
        <v>132</v>
      </c>
      <c r="C155" s="82" t="s">
        <v>133</v>
      </c>
      <c r="D155" s="108">
        <v>17500</v>
      </c>
      <c r="E155" s="83">
        <v>43016</v>
      </c>
      <c r="F155" s="83" t="s">
        <v>57</v>
      </c>
      <c r="G155" s="5"/>
      <c r="H155" s="3"/>
    </row>
    <row r="156" spans="1:8" x14ac:dyDescent="0.25">
      <c r="A156" s="81" t="s">
        <v>252</v>
      </c>
      <c r="B156" s="81" t="s">
        <v>132</v>
      </c>
      <c r="C156" s="82" t="s">
        <v>133</v>
      </c>
      <c r="D156" s="108">
        <v>52500</v>
      </c>
      <c r="E156" s="83" t="s">
        <v>253</v>
      </c>
      <c r="F156" s="83" t="s">
        <v>57</v>
      </c>
      <c r="G156" s="5"/>
      <c r="H156" s="3"/>
    </row>
    <row r="157" spans="1:8" x14ac:dyDescent="0.25">
      <c r="A157" s="81" t="s">
        <v>252</v>
      </c>
      <c r="B157" s="81" t="s">
        <v>132</v>
      </c>
      <c r="C157" s="82" t="s">
        <v>133</v>
      </c>
      <c r="D157" s="108">
        <v>35000</v>
      </c>
      <c r="E157" s="83">
        <v>43047</v>
      </c>
      <c r="F157" s="83" t="s">
        <v>57</v>
      </c>
      <c r="G157" s="5"/>
      <c r="H157" s="3"/>
    </row>
    <row r="158" spans="1:8" x14ac:dyDescent="0.25">
      <c r="A158" s="81" t="s">
        <v>252</v>
      </c>
      <c r="B158" s="81" t="s">
        <v>132</v>
      </c>
      <c r="C158" s="82" t="s">
        <v>133</v>
      </c>
      <c r="D158" s="108">
        <v>35000</v>
      </c>
      <c r="E158" s="83">
        <v>43077</v>
      </c>
      <c r="F158" s="83" t="s">
        <v>57</v>
      </c>
      <c r="G158" s="5"/>
      <c r="H158" s="3"/>
    </row>
    <row r="159" spans="1:8" x14ac:dyDescent="0.25">
      <c r="A159" s="81" t="s">
        <v>252</v>
      </c>
      <c r="B159" s="81" t="s">
        <v>132</v>
      </c>
      <c r="C159" s="82" t="s">
        <v>133</v>
      </c>
      <c r="D159" s="108">
        <v>35000</v>
      </c>
      <c r="E159" s="83">
        <v>43108</v>
      </c>
      <c r="F159" s="83" t="s">
        <v>57</v>
      </c>
      <c r="G159" s="5"/>
      <c r="H159" s="3"/>
    </row>
    <row r="160" spans="1:8" x14ac:dyDescent="0.25">
      <c r="A160" s="81" t="s">
        <v>252</v>
      </c>
      <c r="B160" s="81" t="s">
        <v>132</v>
      </c>
      <c r="C160" s="82" t="s">
        <v>133</v>
      </c>
      <c r="D160" s="108">
        <v>35000</v>
      </c>
      <c r="E160" s="83">
        <v>43139</v>
      </c>
      <c r="F160" s="83" t="s">
        <v>57</v>
      </c>
      <c r="G160" s="5"/>
      <c r="H160" s="3"/>
    </row>
    <row r="161" spans="1:8" x14ac:dyDescent="0.25">
      <c r="A161" s="81" t="s">
        <v>252</v>
      </c>
      <c r="B161" s="81" t="s">
        <v>132</v>
      </c>
      <c r="C161" s="82" t="s">
        <v>133</v>
      </c>
      <c r="D161" s="108">
        <v>35000</v>
      </c>
      <c r="E161" s="83">
        <v>43167</v>
      </c>
      <c r="F161" s="83" t="s">
        <v>57</v>
      </c>
      <c r="G161" s="5"/>
      <c r="H161" s="3"/>
    </row>
    <row r="162" spans="1:8" x14ac:dyDescent="0.25">
      <c r="A162" s="81"/>
      <c r="B162" s="81"/>
      <c r="C162" s="82"/>
      <c r="D162" s="108">
        <f>SUM(D153:D161)</f>
        <v>280000</v>
      </c>
      <c r="E162" s="83"/>
      <c r="F162" s="83"/>
      <c r="G162" s="5"/>
      <c r="H162" s="3"/>
    </row>
    <row r="163" spans="1:8" x14ac:dyDescent="0.25">
      <c r="A163" s="81" t="s">
        <v>284</v>
      </c>
      <c r="B163" s="81" t="s">
        <v>123</v>
      </c>
      <c r="C163" s="82" t="s">
        <v>56</v>
      </c>
      <c r="D163" s="108">
        <v>20833.330000000002</v>
      </c>
      <c r="E163" s="83">
        <v>46814</v>
      </c>
      <c r="F163" s="83" t="s">
        <v>57</v>
      </c>
      <c r="G163" s="5"/>
      <c r="H163" s="3"/>
    </row>
    <row r="164" spans="1:8" x14ac:dyDescent="0.25">
      <c r="A164" s="81" t="s">
        <v>283</v>
      </c>
      <c r="B164" s="81" t="s">
        <v>123</v>
      </c>
      <c r="C164" s="82" t="s">
        <v>56</v>
      </c>
      <c r="D164" s="108">
        <v>20833.330000000002</v>
      </c>
      <c r="E164" s="83">
        <v>43136</v>
      </c>
      <c r="F164" s="83" t="s">
        <v>57</v>
      </c>
      <c r="G164" s="5"/>
      <c r="H164" s="3"/>
    </row>
    <row r="165" spans="1:8" x14ac:dyDescent="0.25">
      <c r="A165" s="81" t="s">
        <v>285</v>
      </c>
      <c r="B165" s="81" t="s">
        <v>123</v>
      </c>
      <c r="C165" s="82" t="s">
        <v>56</v>
      </c>
      <c r="D165" s="108">
        <v>20833.330000000002</v>
      </c>
      <c r="E165" s="83">
        <v>43136</v>
      </c>
      <c r="F165" s="83" t="s">
        <v>57</v>
      </c>
      <c r="G165" s="5"/>
      <c r="H165" s="3"/>
    </row>
    <row r="166" spans="1:8" x14ac:dyDescent="0.25">
      <c r="A166" s="81"/>
      <c r="B166" s="81"/>
      <c r="C166" s="82"/>
      <c r="D166" s="108">
        <f>SUM(D163:D165)</f>
        <v>62499.990000000005</v>
      </c>
      <c r="E166" s="83"/>
      <c r="F166" s="83"/>
      <c r="G166" s="5"/>
      <c r="H166" s="3"/>
    </row>
    <row r="167" spans="1:8" x14ac:dyDescent="0.25">
      <c r="A167" s="81" t="s">
        <v>153</v>
      </c>
      <c r="B167" s="84" t="s">
        <v>147</v>
      </c>
      <c r="C167" s="82" t="s">
        <v>56</v>
      </c>
      <c r="D167" s="110">
        <v>4042.6</v>
      </c>
      <c r="E167" s="83">
        <v>40817</v>
      </c>
      <c r="F167" s="83" t="s">
        <v>57</v>
      </c>
      <c r="G167" s="62"/>
      <c r="H167" s="3"/>
    </row>
    <row r="168" spans="1:8" x14ac:dyDescent="0.25">
      <c r="A168" s="81" t="s">
        <v>154</v>
      </c>
      <c r="B168" s="84" t="s">
        <v>147</v>
      </c>
      <c r="C168" s="82" t="s">
        <v>56</v>
      </c>
      <c r="D168" s="110">
        <v>4042.6</v>
      </c>
      <c r="E168" s="83">
        <v>40848</v>
      </c>
      <c r="F168" s="83" t="s">
        <v>57</v>
      </c>
      <c r="G168" s="5"/>
      <c r="H168" s="3"/>
    </row>
    <row r="169" spans="1:8" x14ac:dyDescent="0.25">
      <c r="A169" s="81" t="s">
        <v>155</v>
      </c>
      <c r="B169" s="84" t="s">
        <v>147</v>
      </c>
      <c r="C169" s="82" t="s">
        <v>56</v>
      </c>
      <c r="D169" s="110">
        <v>4042.6</v>
      </c>
      <c r="E169" s="83">
        <v>40878</v>
      </c>
      <c r="F169" s="83" t="s">
        <v>57</v>
      </c>
      <c r="G169" s="5"/>
      <c r="H169" s="3"/>
    </row>
    <row r="170" spans="1:8" x14ac:dyDescent="0.25">
      <c r="A170" s="81" t="s">
        <v>156</v>
      </c>
      <c r="B170" s="84" t="s">
        <v>147</v>
      </c>
      <c r="C170" s="82" t="s">
        <v>56</v>
      </c>
      <c r="D170" s="110">
        <v>15845.6</v>
      </c>
      <c r="E170" s="83">
        <v>40909</v>
      </c>
      <c r="F170" s="83" t="s">
        <v>57</v>
      </c>
      <c r="G170" s="5"/>
      <c r="H170" s="3"/>
    </row>
    <row r="171" spans="1:8" x14ac:dyDescent="0.25">
      <c r="A171" s="81" t="s">
        <v>157</v>
      </c>
      <c r="B171" s="84" t="s">
        <v>147</v>
      </c>
      <c r="C171" s="82" t="s">
        <v>56</v>
      </c>
      <c r="D171" s="110">
        <v>15845.6</v>
      </c>
      <c r="E171" s="83">
        <v>40940</v>
      </c>
      <c r="F171" s="83" t="s">
        <v>57</v>
      </c>
      <c r="G171" s="5"/>
      <c r="H171" s="3"/>
    </row>
    <row r="172" spans="1:8" x14ac:dyDescent="0.25">
      <c r="A172" s="81" t="s">
        <v>158</v>
      </c>
      <c r="B172" s="84" t="s">
        <v>147</v>
      </c>
      <c r="C172" s="82" t="s">
        <v>56</v>
      </c>
      <c r="D172" s="110">
        <v>15845.6</v>
      </c>
      <c r="E172" s="83">
        <v>40969</v>
      </c>
      <c r="F172" s="83" t="s">
        <v>57</v>
      </c>
      <c r="G172" s="5"/>
      <c r="H172" s="3"/>
    </row>
    <row r="173" spans="1:8" x14ac:dyDescent="0.25">
      <c r="A173" s="81" t="s">
        <v>159</v>
      </c>
      <c r="B173" s="84" t="s">
        <v>147</v>
      </c>
      <c r="C173" s="82" t="s">
        <v>56</v>
      </c>
      <c r="D173" s="110">
        <v>15845.6</v>
      </c>
      <c r="E173" s="83">
        <v>41000</v>
      </c>
      <c r="F173" s="83" t="s">
        <v>57</v>
      </c>
      <c r="G173" s="5"/>
      <c r="H173" s="3"/>
    </row>
    <row r="174" spans="1:8" x14ac:dyDescent="0.25">
      <c r="A174" s="81" t="s">
        <v>160</v>
      </c>
      <c r="B174" s="84" t="s">
        <v>147</v>
      </c>
      <c r="C174" s="82" t="s">
        <v>56</v>
      </c>
      <c r="D174" s="110">
        <v>15845.6</v>
      </c>
      <c r="E174" s="83">
        <v>41030</v>
      </c>
      <c r="F174" s="83" t="s">
        <v>57</v>
      </c>
      <c r="G174" s="5"/>
      <c r="H174" s="3"/>
    </row>
    <row r="175" spans="1:8" x14ac:dyDescent="0.25">
      <c r="A175" s="81" t="s">
        <v>161</v>
      </c>
      <c r="B175" s="84" t="s">
        <v>147</v>
      </c>
      <c r="C175" s="82" t="s">
        <v>56</v>
      </c>
      <c r="D175" s="110">
        <v>11803</v>
      </c>
      <c r="E175" s="83">
        <v>41061</v>
      </c>
      <c r="F175" s="83" t="s">
        <v>57</v>
      </c>
      <c r="G175" s="5"/>
      <c r="H175" s="3"/>
    </row>
    <row r="176" spans="1:8" x14ac:dyDescent="0.25">
      <c r="A176" s="81" t="s">
        <v>162</v>
      </c>
      <c r="B176" s="84" t="s">
        <v>147</v>
      </c>
      <c r="C176" s="82" t="s">
        <v>56</v>
      </c>
      <c r="D176" s="110">
        <v>4042.6</v>
      </c>
      <c r="E176" s="83">
        <v>41061</v>
      </c>
      <c r="F176" s="83" t="s">
        <v>57</v>
      </c>
      <c r="G176" s="5"/>
      <c r="H176" s="3"/>
    </row>
    <row r="177" spans="1:9" x14ac:dyDescent="0.25">
      <c r="A177" s="81" t="s">
        <v>163</v>
      </c>
      <c r="B177" s="84" t="s">
        <v>147</v>
      </c>
      <c r="C177" s="82" t="s">
        <v>56</v>
      </c>
      <c r="D177" s="110">
        <v>15845.6</v>
      </c>
      <c r="E177" s="83">
        <v>41091</v>
      </c>
      <c r="F177" s="83" t="s">
        <v>57</v>
      </c>
      <c r="G177" s="5"/>
      <c r="H177" s="3"/>
      <c r="I177" s="140"/>
    </row>
    <row r="178" spans="1:9" x14ac:dyDescent="0.25">
      <c r="A178" s="81" t="s">
        <v>164</v>
      </c>
      <c r="B178" s="84" t="s">
        <v>147</v>
      </c>
      <c r="C178" s="82" t="s">
        <v>56</v>
      </c>
      <c r="D178" s="110">
        <v>15845.6</v>
      </c>
      <c r="E178" s="83">
        <v>41122</v>
      </c>
      <c r="F178" s="83" t="s">
        <v>57</v>
      </c>
      <c r="G178" s="5"/>
      <c r="H178" s="3"/>
    </row>
    <row r="179" spans="1:9" x14ac:dyDescent="0.25">
      <c r="A179" s="81" t="s">
        <v>165</v>
      </c>
      <c r="B179" s="84" t="s">
        <v>147</v>
      </c>
      <c r="C179" s="82" t="s">
        <v>56</v>
      </c>
      <c r="D179" s="110">
        <v>15845.6</v>
      </c>
      <c r="E179" s="83">
        <v>41153</v>
      </c>
      <c r="F179" s="83" t="s">
        <v>57</v>
      </c>
      <c r="G179" s="5"/>
      <c r="H179" s="3"/>
    </row>
    <row r="180" spans="1:9" x14ac:dyDescent="0.25">
      <c r="A180" s="81" t="s">
        <v>166</v>
      </c>
      <c r="B180" s="84" t="s">
        <v>147</v>
      </c>
      <c r="C180" s="82" t="s">
        <v>56</v>
      </c>
      <c r="D180" s="110">
        <v>11803</v>
      </c>
      <c r="E180" s="83">
        <v>41183</v>
      </c>
      <c r="F180" s="83" t="s">
        <v>57</v>
      </c>
      <c r="G180" s="5"/>
      <c r="H180" s="3"/>
    </row>
    <row r="181" spans="1:9" x14ac:dyDescent="0.25">
      <c r="A181" s="81" t="s">
        <v>167</v>
      </c>
      <c r="B181" s="84" t="s">
        <v>147</v>
      </c>
      <c r="C181" s="82" t="s">
        <v>56</v>
      </c>
      <c r="D181" s="110">
        <v>11803</v>
      </c>
      <c r="E181" s="83">
        <v>41214</v>
      </c>
      <c r="F181" s="83" t="s">
        <v>57</v>
      </c>
      <c r="G181" s="5"/>
      <c r="H181" s="3"/>
    </row>
    <row r="182" spans="1:9" x14ac:dyDescent="0.25">
      <c r="A182" s="81" t="s">
        <v>168</v>
      </c>
      <c r="B182" s="84" t="s">
        <v>147</v>
      </c>
      <c r="C182" s="82" t="s">
        <v>56</v>
      </c>
      <c r="D182" s="110">
        <v>11803</v>
      </c>
      <c r="E182" s="83">
        <v>41244</v>
      </c>
      <c r="F182" s="83" t="s">
        <v>57</v>
      </c>
      <c r="G182" s="5"/>
      <c r="H182" s="3"/>
    </row>
    <row r="183" spans="1:9" x14ac:dyDescent="0.25">
      <c r="A183" s="81"/>
      <c r="B183" s="84"/>
      <c r="C183" s="82"/>
      <c r="D183" s="223">
        <f>SUM(D167:D182)</f>
        <v>190147.20000000001</v>
      </c>
      <c r="E183" s="83"/>
      <c r="F183" s="83"/>
      <c r="G183" s="5"/>
      <c r="H183" s="3"/>
    </row>
    <row r="184" spans="1:9" x14ac:dyDescent="0.25">
      <c r="A184" s="81" t="s">
        <v>286</v>
      </c>
      <c r="B184" s="84" t="s">
        <v>136</v>
      </c>
      <c r="C184" s="82" t="s">
        <v>205</v>
      </c>
      <c r="D184" s="223">
        <v>48729.33</v>
      </c>
      <c r="E184" s="83">
        <v>43173</v>
      </c>
      <c r="F184" s="83" t="s">
        <v>57</v>
      </c>
      <c r="G184" s="5"/>
      <c r="H184" s="3"/>
    </row>
    <row r="185" spans="1:9" x14ac:dyDescent="0.25">
      <c r="A185" s="81" t="s">
        <v>287</v>
      </c>
      <c r="B185" s="84" t="s">
        <v>136</v>
      </c>
      <c r="C185" s="82" t="s">
        <v>205</v>
      </c>
      <c r="D185" s="223">
        <v>31327.64</v>
      </c>
      <c r="E185" s="83">
        <v>43173</v>
      </c>
      <c r="F185" s="83" t="s">
        <v>57</v>
      </c>
      <c r="G185" s="5"/>
      <c r="H185" s="3"/>
    </row>
    <row r="186" spans="1:9" x14ac:dyDescent="0.25">
      <c r="A186" s="81" t="s">
        <v>288</v>
      </c>
      <c r="B186" s="84" t="s">
        <v>136</v>
      </c>
      <c r="C186" s="82" t="s">
        <v>205</v>
      </c>
      <c r="D186" s="223">
        <v>31103.040000000001</v>
      </c>
      <c r="E186" s="83">
        <v>43173</v>
      </c>
      <c r="F186" s="83" t="s">
        <v>57</v>
      </c>
      <c r="G186" s="5"/>
      <c r="H186" s="3"/>
    </row>
    <row r="187" spans="1:9" x14ac:dyDescent="0.25">
      <c r="A187" s="81"/>
      <c r="B187" s="84"/>
      <c r="C187" s="82"/>
      <c r="D187" s="223">
        <f>SUM(D184:D186)</f>
        <v>111160.01000000001</v>
      </c>
      <c r="E187" s="83"/>
      <c r="F187" s="83"/>
      <c r="G187" s="5"/>
      <c r="H187" s="3"/>
    </row>
    <row r="188" spans="1:9" x14ac:dyDescent="0.25">
      <c r="A188" s="81" t="s">
        <v>265</v>
      </c>
      <c r="B188" s="84" t="s">
        <v>266</v>
      </c>
      <c r="C188" s="82" t="s">
        <v>267</v>
      </c>
      <c r="D188" s="223">
        <v>9676</v>
      </c>
      <c r="E188" s="83">
        <v>43012</v>
      </c>
      <c r="F188" s="83" t="s">
        <v>57</v>
      </c>
      <c r="G188" s="52"/>
      <c r="H188" s="3"/>
    </row>
    <row r="189" spans="1:9" x14ac:dyDescent="0.25">
      <c r="A189" s="81" t="s">
        <v>275</v>
      </c>
      <c r="B189" s="84" t="s">
        <v>116</v>
      </c>
      <c r="C189" s="82" t="s">
        <v>131</v>
      </c>
      <c r="D189" s="223">
        <v>804.71</v>
      </c>
      <c r="E189" s="83">
        <v>43163</v>
      </c>
      <c r="F189" s="83" t="s">
        <v>57</v>
      </c>
      <c r="G189" s="52"/>
      <c r="H189" s="3"/>
    </row>
    <row r="190" spans="1:9" x14ac:dyDescent="0.25">
      <c r="A190" s="81" t="s">
        <v>276</v>
      </c>
      <c r="B190" s="84" t="s">
        <v>116</v>
      </c>
      <c r="C190" s="82" t="s">
        <v>131</v>
      </c>
      <c r="D190" s="223">
        <v>138.27000000000001</v>
      </c>
      <c r="E190" s="83">
        <v>43163</v>
      </c>
      <c r="F190" s="83" t="s">
        <v>57</v>
      </c>
      <c r="G190" s="52"/>
      <c r="H190" s="3"/>
    </row>
    <row r="191" spans="1:9" x14ac:dyDescent="0.25">
      <c r="A191" s="81" t="s">
        <v>277</v>
      </c>
      <c r="B191" s="84" t="s">
        <v>116</v>
      </c>
      <c r="C191" s="82" t="s">
        <v>131</v>
      </c>
      <c r="D191" s="223">
        <v>180.55</v>
      </c>
      <c r="E191" s="83">
        <v>43163</v>
      </c>
      <c r="F191" s="83" t="s">
        <v>57</v>
      </c>
      <c r="G191" s="52"/>
      <c r="H191" s="3"/>
    </row>
    <row r="192" spans="1:9" x14ac:dyDescent="0.25">
      <c r="A192" s="81" t="s">
        <v>278</v>
      </c>
      <c r="B192" s="84" t="s">
        <v>116</v>
      </c>
      <c r="C192" s="82" t="s">
        <v>131</v>
      </c>
      <c r="D192" s="223">
        <v>1331.76</v>
      </c>
      <c r="E192" s="83">
        <v>43163</v>
      </c>
      <c r="F192" s="83" t="s">
        <v>57</v>
      </c>
      <c r="G192" s="52"/>
      <c r="H192" s="3"/>
    </row>
    <row r="193" spans="1:8" x14ac:dyDescent="0.25">
      <c r="A193" s="81"/>
      <c r="B193" s="84"/>
      <c r="C193" s="82"/>
      <c r="D193" s="223">
        <f>SUM(D189:D192)</f>
        <v>2455.29</v>
      </c>
      <c r="E193" s="83"/>
      <c r="F193" s="83"/>
      <c r="G193" s="52"/>
      <c r="H193" s="3"/>
    </row>
    <row r="194" spans="1:8" x14ac:dyDescent="0.25">
      <c r="A194" s="81" t="s">
        <v>290</v>
      </c>
      <c r="B194" s="84" t="s">
        <v>129</v>
      </c>
      <c r="C194" s="82" t="s">
        <v>56</v>
      </c>
      <c r="D194" s="223">
        <v>58902.06</v>
      </c>
      <c r="E194" s="83">
        <v>43171</v>
      </c>
      <c r="F194" s="83" t="s">
        <v>57</v>
      </c>
      <c r="G194" s="52"/>
      <c r="H194" s="3"/>
    </row>
    <row r="195" spans="1:8" x14ac:dyDescent="0.25">
      <c r="A195" s="81" t="s">
        <v>291</v>
      </c>
      <c r="B195" s="84" t="s">
        <v>218</v>
      </c>
      <c r="C195" s="82" t="s">
        <v>56</v>
      </c>
      <c r="D195" s="223">
        <v>85986.6</v>
      </c>
      <c r="E195" s="83">
        <v>42801</v>
      </c>
      <c r="F195" s="83" t="s">
        <v>57</v>
      </c>
      <c r="G195" s="52"/>
      <c r="H195" s="3"/>
    </row>
    <row r="196" spans="1:8" x14ac:dyDescent="0.25">
      <c r="A196" s="81" t="s">
        <v>169</v>
      </c>
      <c r="B196" s="84" t="s">
        <v>60</v>
      </c>
      <c r="C196" s="82" t="s">
        <v>56</v>
      </c>
      <c r="D196" s="110">
        <v>25000</v>
      </c>
      <c r="E196" s="83" t="s">
        <v>240</v>
      </c>
      <c r="F196" s="83" t="s">
        <v>57</v>
      </c>
      <c r="G196" s="5"/>
      <c r="H196" s="3"/>
    </row>
    <row r="197" spans="1:8" x14ac:dyDescent="0.25">
      <c r="A197" s="81" t="s">
        <v>170</v>
      </c>
      <c r="B197" s="84" t="s">
        <v>60</v>
      </c>
      <c r="C197" s="82" t="s">
        <v>56</v>
      </c>
      <c r="D197" s="110">
        <v>25000</v>
      </c>
      <c r="E197" s="83">
        <v>40963</v>
      </c>
      <c r="F197" s="83" t="s">
        <v>57</v>
      </c>
      <c r="G197" s="5"/>
      <c r="H197" s="3"/>
    </row>
    <row r="198" spans="1:8" x14ac:dyDescent="0.25">
      <c r="A198" s="81" t="s">
        <v>171</v>
      </c>
      <c r="B198" s="84" t="s">
        <v>60</v>
      </c>
      <c r="C198" s="82" t="s">
        <v>56</v>
      </c>
      <c r="D198" s="110">
        <v>25000</v>
      </c>
      <c r="E198" s="83">
        <v>40992</v>
      </c>
      <c r="F198" s="83" t="s">
        <v>57</v>
      </c>
      <c r="G198" s="5"/>
      <c r="H198" s="3"/>
    </row>
    <row r="199" spans="1:8" x14ac:dyDescent="0.25">
      <c r="A199" s="81" t="s">
        <v>172</v>
      </c>
      <c r="B199" s="84" t="s">
        <v>60</v>
      </c>
      <c r="C199" s="82" t="s">
        <v>56</v>
      </c>
      <c r="D199" s="110">
        <v>25000</v>
      </c>
      <c r="E199" s="83">
        <v>41023</v>
      </c>
      <c r="F199" s="83" t="s">
        <v>57</v>
      </c>
      <c r="G199" s="5"/>
      <c r="H199" s="3"/>
    </row>
    <row r="200" spans="1:8" x14ac:dyDescent="0.25">
      <c r="A200" s="81" t="s">
        <v>173</v>
      </c>
      <c r="B200" s="84" t="s">
        <v>60</v>
      </c>
      <c r="C200" s="82" t="s">
        <v>56</v>
      </c>
      <c r="D200" s="110">
        <v>25000</v>
      </c>
      <c r="E200" s="83">
        <v>41053</v>
      </c>
      <c r="F200" s="83" t="s">
        <v>57</v>
      </c>
      <c r="G200" s="5"/>
      <c r="H200" s="3"/>
    </row>
    <row r="201" spans="1:8" x14ac:dyDescent="0.25">
      <c r="A201" s="81" t="s">
        <v>174</v>
      </c>
      <c r="B201" s="84" t="s">
        <v>60</v>
      </c>
      <c r="C201" s="82" t="s">
        <v>56</v>
      </c>
      <c r="D201" s="110">
        <v>25000</v>
      </c>
      <c r="E201" s="83">
        <v>41091</v>
      </c>
      <c r="F201" s="83" t="s">
        <v>57</v>
      </c>
      <c r="G201" s="5"/>
      <c r="H201" s="3"/>
    </row>
    <row r="202" spans="1:8" x14ac:dyDescent="0.25">
      <c r="A202" s="81" t="s">
        <v>175</v>
      </c>
      <c r="B202" s="84" t="s">
        <v>60</v>
      </c>
      <c r="C202" s="82" t="s">
        <v>56</v>
      </c>
      <c r="D202" s="110">
        <v>25000</v>
      </c>
      <c r="E202" s="83">
        <v>41122</v>
      </c>
      <c r="F202" s="83" t="s">
        <v>57</v>
      </c>
      <c r="G202" s="5"/>
      <c r="H202" s="3"/>
    </row>
    <row r="203" spans="1:8" x14ac:dyDescent="0.25">
      <c r="A203" s="81" t="s">
        <v>176</v>
      </c>
      <c r="B203" s="84" t="s">
        <v>60</v>
      </c>
      <c r="C203" s="82" t="s">
        <v>56</v>
      </c>
      <c r="D203" s="110">
        <v>25000</v>
      </c>
      <c r="E203" s="83">
        <v>41152</v>
      </c>
      <c r="F203" s="83" t="s">
        <v>57</v>
      </c>
      <c r="G203" s="5"/>
      <c r="H203" s="3"/>
    </row>
    <row r="204" spans="1:8" x14ac:dyDescent="0.25">
      <c r="A204" s="81"/>
      <c r="B204" s="84"/>
      <c r="C204" s="82"/>
      <c r="D204" s="223">
        <f>SUM(D196:D203)</f>
        <v>200000</v>
      </c>
      <c r="E204" s="83"/>
      <c r="F204" s="83"/>
      <c r="G204" s="5"/>
      <c r="H204" s="3"/>
    </row>
    <row r="205" spans="1:8" x14ac:dyDescent="0.25">
      <c r="A205" s="81" t="s">
        <v>216</v>
      </c>
      <c r="B205" s="84" t="s">
        <v>210</v>
      </c>
      <c r="C205" s="82" t="s">
        <v>237</v>
      </c>
      <c r="D205" s="110">
        <v>14042</v>
      </c>
      <c r="E205" s="83">
        <v>43088</v>
      </c>
      <c r="F205" s="83" t="s">
        <v>57</v>
      </c>
      <c r="G205" s="5"/>
      <c r="H205" s="3"/>
    </row>
    <row r="206" spans="1:8" x14ac:dyDescent="0.25">
      <c r="A206" s="81"/>
      <c r="B206" s="84"/>
      <c r="C206" s="82"/>
      <c r="D206" s="223">
        <f>SUM(D205:D205)</f>
        <v>14042</v>
      </c>
      <c r="E206" s="83"/>
      <c r="F206" s="83"/>
      <c r="G206" s="5"/>
      <c r="H206" s="3"/>
    </row>
    <row r="207" spans="1:8" x14ac:dyDescent="0.25">
      <c r="A207" s="81" t="s">
        <v>177</v>
      </c>
      <c r="B207" s="84" t="s">
        <v>4</v>
      </c>
      <c r="C207" s="82" t="s">
        <v>61</v>
      </c>
      <c r="D207" s="223">
        <v>1653000</v>
      </c>
      <c r="E207" s="83">
        <v>41039</v>
      </c>
      <c r="F207" s="83" t="s">
        <v>57</v>
      </c>
      <c r="G207" s="5"/>
      <c r="H207" s="3"/>
    </row>
    <row r="208" spans="1:8" x14ac:dyDescent="0.25">
      <c r="A208" s="81" t="s">
        <v>292</v>
      </c>
      <c r="B208" s="84" t="s">
        <v>59</v>
      </c>
      <c r="C208" s="82" t="s">
        <v>293</v>
      </c>
      <c r="D208" s="223">
        <v>12000</v>
      </c>
      <c r="E208" s="83">
        <v>43164</v>
      </c>
      <c r="F208" s="83" t="s">
        <v>57</v>
      </c>
      <c r="G208" s="5"/>
      <c r="H208" s="3"/>
    </row>
    <row r="209" spans="1:8" x14ac:dyDescent="0.25">
      <c r="A209" s="81" t="s">
        <v>178</v>
      </c>
      <c r="B209" s="84" t="s">
        <v>148</v>
      </c>
      <c r="C209" s="82" t="s">
        <v>56</v>
      </c>
      <c r="D209" s="110">
        <v>25000</v>
      </c>
      <c r="E209" s="83">
        <v>40967</v>
      </c>
      <c r="F209" s="83" t="s">
        <v>57</v>
      </c>
      <c r="G209" s="5"/>
      <c r="H209" s="3"/>
    </row>
    <row r="210" spans="1:8" x14ac:dyDescent="0.25">
      <c r="A210" s="81" t="s">
        <v>179</v>
      </c>
      <c r="B210" s="84" t="s">
        <v>148</v>
      </c>
      <c r="C210" s="82" t="s">
        <v>56</v>
      </c>
      <c r="D210" s="110">
        <v>25000</v>
      </c>
      <c r="E210" s="83">
        <v>40996</v>
      </c>
      <c r="F210" s="83" t="s">
        <v>57</v>
      </c>
      <c r="G210" s="5"/>
      <c r="H210" s="3"/>
    </row>
    <row r="211" spans="1:8" x14ac:dyDescent="0.25">
      <c r="A211" s="81" t="s">
        <v>180</v>
      </c>
      <c r="B211" s="84" t="s">
        <v>148</v>
      </c>
      <c r="C211" s="82" t="s">
        <v>56</v>
      </c>
      <c r="D211" s="110">
        <v>25000</v>
      </c>
      <c r="E211" s="83">
        <v>41059</v>
      </c>
      <c r="F211" s="83" t="s">
        <v>57</v>
      </c>
      <c r="G211" s="5"/>
      <c r="H211" s="3"/>
    </row>
    <row r="212" spans="1:8" x14ac:dyDescent="0.25">
      <c r="A212" s="81" t="s">
        <v>181</v>
      </c>
      <c r="B212" s="84" t="s">
        <v>148</v>
      </c>
      <c r="C212" s="82" t="s">
        <v>56</v>
      </c>
      <c r="D212" s="110">
        <v>25000</v>
      </c>
      <c r="E212" s="83">
        <v>41090</v>
      </c>
      <c r="F212" s="83" t="s">
        <v>57</v>
      </c>
      <c r="G212" s="5"/>
      <c r="H212" s="3"/>
    </row>
    <row r="213" spans="1:8" x14ac:dyDescent="0.25">
      <c r="A213" s="81" t="s">
        <v>182</v>
      </c>
      <c r="B213" s="84" t="s">
        <v>148</v>
      </c>
      <c r="C213" s="82" t="s">
        <v>56</v>
      </c>
      <c r="D213" s="110">
        <v>25000</v>
      </c>
      <c r="E213" s="83">
        <v>41120</v>
      </c>
      <c r="F213" s="83" t="s">
        <v>57</v>
      </c>
      <c r="G213" s="5"/>
      <c r="H213" s="3"/>
    </row>
    <row r="214" spans="1:8" x14ac:dyDescent="0.25">
      <c r="A214" s="81" t="s">
        <v>183</v>
      </c>
      <c r="B214" s="84" t="s">
        <v>148</v>
      </c>
      <c r="C214" s="82" t="s">
        <v>56</v>
      </c>
      <c r="D214" s="110">
        <v>25000</v>
      </c>
      <c r="E214" s="83">
        <v>41152</v>
      </c>
      <c r="F214" s="83" t="s">
        <v>57</v>
      </c>
      <c r="G214" s="5"/>
      <c r="H214" s="2"/>
    </row>
    <row r="215" spans="1:8" x14ac:dyDescent="0.25">
      <c r="A215" s="81"/>
      <c r="B215" s="84"/>
      <c r="C215" s="82"/>
      <c r="D215" s="223">
        <f>SUM(D209:D214)</f>
        <v>150000</v>
      </c>
      <c r="E215" s="83"/>
      <c r="F215" s="83"/>
      <c r="G215" s="5"/>
      <c r="H215" s="3"/>
    </row>
    <row r="216" spans="1:8" x14ac:dyDescent="0.25">
      <c r="A216" s="81" t="s">
        <v>184</v>
      </c>
      <c r="B216" s="84" t="s">
        <v>149</v>
      </c>
      <c r="C216" s="82" t="s">
        <v>62</v>
      </c>
      <c r="D216" s="110">
        <v>19952</v>
      </c>
      <c r="E216" s="83">
        <v>41106</v>
      </c>
      <c r="F216" s="83" t="s">
        <v>57</v>
      </c>
      <c r="G216" s="5"/>
      <c r="H216" s="3"/>
    </row>
    <row r="217" spans="1:8" x14ac:dyDescent="0.25">
      <c r="A217" s="81" t="s">
        <v>185</v>
      </c>
      <c r="B217" s="84" t="s">
        <v>149</v>
      </c>
      <c r="C217" s="82" t="s">
        <v>62</v>
      </c>
      <c r="D217" s="110">
        <v>23356.6</v>
      </c>
      <c r="E217" s="83">
        <v>41107</v>
      </c>
      <c r="F217" s="83" t="s">
        <v>57</v>
      </c>
      <c r="G217" s="5"/>
      <c r="H217" s="3"/>
    </row>
    <row r="218" spans="1:8" x14ac:dyDescent="0.25">
      <c r="A218" s="81" t="s">
        <v>186</v>
      </c>
      <c r="B218" s="84" t="s">
        <v>149</v>
      </c>
      <c r="C218" s="82" t="s">
        <v>62</v>
      </c>
      <c r="D218" s="110">
        <v>18908</v>
      </c>
      <c r="E218" s="83">
        <v>41107</v>
      </c>
      <c r="F218" s="83" t="s">
        <v>57</v>
      </c>
      <c r="G218" s="5"/>
      <c r="H218" s="3"/>
    </row>
    <row r="219" spans="1:8" x14ac:dyDescent="0.25">
      <c r="A219" s="81" t="s">
        <v>63</v>
      </c>
      <c r="B219" s="84" t="s">
        <v>149</v>
      </c>
      <c r="C219" s="82" t="s">
        <v>64</v>
      </c>
      <c r="D219" s="110">
        <v>-19445.599999999999</v>
      </c>
      <c r="E219" s="83">
        <v>41171</v>
      </c>
      <c r="F219" s="83" t="s">
        <v>57</v>
      </c>
      <c r="G219" s="5"/>
      <c r="H219" s="3"/>
    </row>
    <row r="220" spans="1:8" x14ac:dyDescent="0.25">
      <c r="A220" s="81"/>
      <c r="B220" s="84"/>
      <c r="C220" s="82"/>
      <c r="D220" s="223">
        <f>SUM(D216:D219)</f>
        <v>42771</v>
      </c>
      <c r="E220" s="83"/>
      <c r="F220" s="83"/>
      <c r="G220" s="5"/>
      <c r="H220" s="3"/>
    </row>
    <row r="221" spans="1:8" x14ac:dyDescent="0.25">
      <c r="A221" s="81" t="s">
        <v>254</v>
      </c>
      <c r="B221" s="84" t="s">
        <v>255</v>
      </c>
      <c r="C221" s="82" t="s">
        <v>256</v>
      </c>
      <c r="D221" s="110">
        <v>1190856.53</v>
      </c>
      <c r="E221" s="83">
        <v>42957</v>
      </c>
      <c r="F221" s="83" t="s">
        <v>57</v>
      </c>
      <c r="G221" s="5"/>
      <c r="H221" s="3"/>
    </row>
    <row r="222" spans="1:8" x14ac:dyDescent="0.25">
      <c r="A222" s="81" t="s">
        <v>257</v>
      </c>
      <c r="B222" s="84" t="s">
        <v>255</v>
      </c>
      <c r="C222" s="82" t="s">
        <v>256</v>
      </c>
      <c r="D222" s="110">
        <v>11823.04</v>
      </c>
      <c r="E222" s="83">
        <v>42968</v>
      </c>
      <c r="F222" s="83" t="s">
        <v>57</v>
      </c>
      <c r="G222" s="5"/>
      <c r="H222" s="3"/>
    </row>
    <row r="223" spans="1:8" x14ac:dyDescent="0.25">
      <c r="A223" s="81" t="s">
        <v>258</v>
      </c>
      <c r="B223" s="84" t="s">
        <v>255</v>
      </c>
      <c r="C223" s="82" t="s">
        <v>256</v>
      </c>
      <c r="D223" s="110">
        <v>1360.46</v>
      </c>
      <c r="E223" s="83">
        <v>42972</v>
      </c>
      <c r="F223" s="83" t="s">
        <v>57</v>
      </c>
      <c r="G223" s="5"/>
      <c r="H223" s="3"/>
    </row>
    <row r="224" spans="1:8" x14ac:dyDescent="0.25">
      <c r="A224" s="81" t="s">
        <v>259</v>
      </c>
      <c r="B224" s="84" t="s">
        <v>255</v>
      </c>
      <c r="C224" s="82" t="s">
        <v>256</v>
      </c>
      <c r="D224" s="110">
        <v>11207.6</v>
      </c>
      <c r="E224" s="83">
        <v>43024</v>
      </c>
      <c r="F224" s="83" t="s">
        <v>57</v>
      </c>
      <c r="G224" s="5"/>
      <c r="H224" s="3"/>
    </row>
    <row r="225" spans="1:8" x14ac:dyDescent="0.25">
      <c r="A225" s="81" t="s">
        <v>260</v>
      </c>
      <c r="B225" s="84" t="s">
        <v>255</v>
      </c>
      <c r="C225" s="82" t="s">
        <v>256</v>
      </c>
      <c r="D225" s="110">
        <v>84357.66</v>
      </c>
      <c r="E225" s="83">
        <v>43039</v>
      </c>
      <c r="F225" s="83" t="s">
        <v>57</v>
      </c>
      <c r="G225" s="5"/>
      <c r="H225" s="3"/>
    </row>
    <row r="226" spans="1:8" x14ac:dyDescent="0.25">
      <c r="A226" s="81" t="s">
        <v>261</v>
      </c>
      <c r="B226" s="84" t="s">
        <v>255</v>
      </c>
      <c r="C226" s="82" t="s">
        <v>256</v>
      </c>
      <c r="D226" s="110">
        <v>63565.29</v>
      </c>
      <c r="E226" s="83">
        <v>43055</v>
      </c>
      <c r="F226" s="83" t="s">
        <v>57</v>
      </c>
      <c r="G226" s="5"/>
      <c r="H226" s="3"/>
    </row>
    <row r="227" spans="1:8" x14ac:dyDescent="0.25">
      <c r="A227" s="81" t="s">
        <v>262</v>
      </c>
      <c r="B227" s="84" t="s">
        <v>255</v>
      </c>
      <c r="C227" s="82" t="s">
        <v>256</v>
      </c>
      <c r="D227" s="110">
        <v>25538.35</v>
      </c>
      <c r="E227" s="83">
        <v>43069</v>
      </c>
      <c r="F227" s="83" t="s">
        <v>57</v>
      </c>
      <c r="G227" s="5"/>
      <c r="H227" s="3"/>
    </row>
    <row r="228" spans="1:8" x14ac:dyDescent="0.25">
      <c r="A228" s="81"/>
      <c r="B228" s="84"/>
      <c r="C228" s="82"/>
      <c r="D228" s="223">
        <f>SUM(D221:D227)</f>
        <v>1388708.9300000002</v>
      </c>
      <c r="E228" s="83"/>
      <c r="F228" s="83"/>
      <c r="G228" s="5"/>
      <c r="H228" s="3"/>
    </row>
    <row r="229" spans="1:8" x14ac:dyDescent="0.25">
      <c r="A229" s="81" t="s">
        <v>279</v>
      </c>
      <c r="B229" s="84" t="s">
        <v>280</v>
      </c>
      <c r="C229" s="82" t="s">
        <v>232</v>
      </c>
      <c r="D229" s="223">
        <v>87687.88</v>
      </c>
      <c r="E229" s="83">
        <v>43132</v>
      </c>
      <c r="F229" s="83" t="s">
        <v>57</v>
      </c>
      <c r="G229" s="5"/>
      <c r="H229" s="3"/>
    </row>
    <row r="230" spans="1:8" x14ac:dyDescent="0.25">
      <c r="A230" s="81" t="s">
        <v>281</v>
      </c>
      <c r="B230" s="84" t="s">
        <v>280</v>
      </c>
      <c r="C230" s="82" t="s">
        <v>232</v>
      </c>
      <c r="D230" s="223">
        <v>87687.88</v>
      </c>
      <c r="E230" s="83">
        <v>43132</v>
      </c>
      <c r="F230" s="83" t="s">
        <v>57</v>
      </c>
      <c r="G230" s="5"/>
      <c r="H230" s="3"/>
    </row>
    <row r="231" spans="1:8" x14ac:dyDescent="0.25">
      <c r="A231" s="81"/>
      <c r="B231" s="84"/>
      <c r="C231" s="82"/>
      <c r="D231" s="223">
        <f>SUM(D229:D230)</f>
        <v>175375.76</v>
      </c>
      <c r="E231" s="83"/>
      <c r="F231" s="83"/>
      <c r="G231" s="5"/>
      <c r="H231" s="3"/>
    </row>
    <row r="232" spans="1:8" x14ac:dyDescent="0.25">
      <c r="A232" s="241" t="s">
        <v>187</v>
      </c>
      <c r="B232" s="84" t="s">
        <v>150</v>
      </c>
      <c r="C232" s="82" t="s">
        <v>66</v>
      </c>
      <c r="D232" s="110">
        <v>743271.48</v>
      </c>
      <c r="E232" s="83">
        <v>40911</v>
      </c>
      <c r="F232" s="83" t="s">
        <v>57</v>
      </c>
      <c r="G232" s="5"/>
      <c r="H232" s="3"/>
    </row>
    <row r="233" spans="1:8" x14ac:dyDescent="0.25">
      <c r="A233" s="241" t="s">
        <v>188</v>
      </c>
      <c r="B233" s="84" t="s">
        <v>150</v>
      </c>
      <c r="C233" s="82" t="s">
        <v>66</v>
      </c>
      <c r="D233" s="110">
        <v>-152927.66</v>
      </c>
      <c r="E233" s="83">
        <v>41321</v>
      </c>
      <c r="F233" s="83" t="s">
        <v>57</v>
      </c>
      <c r="G233" s="5"/>
      <c r="H233" s="3"/>
    </row>
    <row r="234" spans="1:8" x14ac:dyDescent="0.25">
      <c r="A234" s="241" t="s">
        <v>189</v>
      </c>
      <c r="B234" s="84" t="s">
        <v>150</v>
      </c>
      <c r="C234" s="82" t="s">
        <v>66</v>
      </c>
      <c r="D234" s="110">
        <v>7891.57</v>
      </c>
      <c r="E234" s="83">
        <v>40992</v>
      </c>
      <c r="F234" s="83" t="s">
        <v>57</v>
      </c>
      <c r="G234" s="5"/>
      <c r="H234" s="3"/>
    </row>
    <row r="235" spans="1:8" x14ac:dyDescent="0.25">
      <c r="A235" s="241" t="s">
        <v>190</v>
      </c>
      <c r="B235" s="84" t="s">
        <v>150</v>
      </c>
      <c r="C235" s="82" t="s">
        <v>66</v>
      </c>
      <c r="D235" s="110">
        <v>1995.2</v>
      </c>
      <c r="E235" s="83">
        <v>41082</v>
      </c>
      <c r="F235" s="83" t="s">
        <v>57</v>
      </c>
      <c r="G235" s="5"/>
      <c r="H235" s="3"/>
    </row>
    <row r="236" spans="1:8" x14ac:dyDescent="0.25">
      <c r="A236" s="242"/>
      <c r="B236" s="84"/>
      <c r="C236" s="82"/>
      <c r="D236" s="223">
        <f>SUM(D232:D235)</f>
        <v>600230.58999999985</v>
      </c>
      <c r="E236" s="83"/>
      <c r="F236" s="83"/>
      <c r="G236" s="5"/>
      <c r="H236" s="3"/>
    </row>
    <row r="237" spans="1:8" x14ac:dyDescent="0.25">
      <c r="A237" s="242" t="s">
        <v>216</v>
      </c>
      <c r="B237" s="84" t="s">
        <v>242</v>
      </c>
      <c r="C237" s="82" t="s">
        <v>243</v>
      </c>
      <c r="D237" s="110">
        <v>369882.8</v>
      </c>
      <c r="E237" s="83">
        <v>43075</v>
      </c>
      <c r="F237" s="83" t="s">
        <v>57</v>
      </c>
      <c r="G237" s="5"/>
      <c r="H237" s="3"/>
    </row>
    <row r="238" spans="1:8" x14ac:dyDescent="0.25">
      <c r="A238" s="243" t="s">
        <v>191</v>
      </c>
      <c r="B238" s="84" t="s">
        <v>67</v>
      </c>
      <c r="C238" s="82" t="s">
        <v>68</v>
      </c>
      <c r="D238" s="223">
        <v>110940.17</v>
      </c>
      <c r="E238" s="83">
        <v>41173</v>
      </c>
      <c r="F238" s="83" t="s">
        <v>69</v>
      </c>
      <c r="G238" s="5"/>
      <c r="H238" s="3"/>
    </row>
    <row r="239" spans="1:8" x14ac:dyDescent="0.25">
      <c r="A239" s="81" t="s">
        <v>70</v>
      </c>
      <c r="B239" s="84" t="s">
        <v>71</v>
      </c>
      <c r="C239" s="82" t="s">
        <v>72</v>
      </c>
      <c r="D239" s="223">
        <v>439830.91</v>
      </c>
      <c r="E239" s="83">
        <v>39854</v>
      </c>
      <c r="F239" s="83" t="s">
        <v>73</v>
      </c>
      <c r="G239" s="62"/>
      <c r="H239" s="3"/>
    </row>
    <row r="240" spans="1:8" x14ac:dyDescent="0.25">
      <c r="A240" s="81" t="s">
        <v>74</v>
      </c>
      <c r="B240" s="84" t="s">
        <v>75</v>
      </c>
      <c r="C240" s="82" t="s">
        <v>72</v>
      </c>
      <c r="D240" s="106">
        <v>3752.4</v>
      </c>
      <c r="E240" s="83">
        <v>41781</v>
      </c>
      <c r="F240" s="83" t="s">
        <v>73</v>
      </c>
      <c r="G240" s="62"/>
      <c r="H240" s="3"/>
    </row>
    <row r="241" spans="1:8" ht="15.75" thickBot="1" x14ac:dyDescent="0.3">
      <c r="A241" s="268" t="s">
        <v>76</v>
      </c>
      <c r="B241" s="269"/>
      <c r="C241" s="270"/>
      <c r="D241" s="236">
        <f>SUM(D240+D239+D238+D237+D236+D231+D228+D220+D215+D208+D207+D206+D204+D195+D194+D193+D188+D187+D183+D166+D162+D152+D151+D150+D146)</f>
        <v>6293901.5699999994</v>
      </c>
      <c r="E241" s="237"/>
      <c r="F241" s="238"/>
      <c r="G241" s="62"/>
      <c r="H241" s="3"/>
    </row>
    <row r="242" spans="1:8" ht="15.75" thickBot="1" x14ac:dyDescent="0.3">
      <c r="A242" s="224"/>
      <c r="B242" s="143"/>
      <c r="C242" s="143"/>
      <c r="D242" s="225"/>
      <c r="E242" s="144"/>
      <c r="F242" s="145"/>
      <c r="G242" s="62"/>
      <c r="H242" s="3"/>
    </row>
    <row r="243" spans="1:8" x14ac:dyDescent="0.25">
      <c r="A243" s="29"/>
      <c r="B243" s="29"/>
      <c r="C243" s="29"/>
      <c r="D243" s="12"/>
      <c r="E243" s="12"/>
      <c r="F243" s="30"/>
      <c r="G243" s="62"/>
      <c r="H243" s="3"/>
    </row>
    <row r="244" spans="1:8" x14ac:dyDescent="0.25">
      <c r="A244" s="13"/>
      <c r="B244" s="29"/>
      <c r="C244" s="29"/>
      <c r="D244" s="12"/>
      <c r="E244" s="12"/>
      <c r="F244" s="30"/>
      <c r="G244" s="5"/>
      <c r="H244" s="3"/>
    </row>
    <row r="245" spans="1:8" ht="18.75" x14ac:dyDescent="0.3">
      <c r="A245" s="264" t="s">
        <v>193</v>
      </c>
      <c r="B245" s="264"/>
      <c r="C245" s="264"/>
      <c r="D245" s="264"/>
      <c r="E245" s="264"/>
      <c r="F245" s="264"/>
      <c r="G245" s="5"/>
      <c r="H245" s="3"/>
    </row>
    <row r="246" spans="1:8" ht="15.75" x14ac:dyDescent="0.25">
      <c r="A246" s="265" t="s">
        <v>0</v>
      </c>
      <c r="B246" s="265"/>
      <c r="C246" s="265"/>
      <c r="D246" s="265"/>
      <c r="E246" s="265"/>
      <c r="F246" s="265"/>
      <c r="G246" s="5"/>
      <c r="H246" s="3"/>
    </row>
    <row r="247" spans="1:8" ht="15.75" thickBot="1" x14ac:dyDescent="0.3">
      <c r="A247" s="267" t="s">
        <v>271</v>
      </c>
      <c r="B247" s="267"/>
      <c r="C247" s="267"/>
      <c r="D247" s="267"/>
      <c r="E247" s="267"/>
      <c r="F247" s="267"/>
      <c r="G247" s="5"/>
      <c r="H247" s="3"/>
    </row>
    <row r="248" spans="1:8" ht="15.75" thickBot="1" x14ac:dyDescent="0.3">
      <c r="A248" s="89" t="s">
        <v>77</v>
      </c>
      <c r="B248" s="271" t="s">
        <v>78</v>
      </c>
      <c r="C248" s="272"/>
      <c r="D248" s="90" t="s">
        <v>2</v>
      </c>
      <c r="E248" s="89" t="s">
        <v>79</v>
      </c>
      <c r="F248" s="89" t="s">
        <v>80</v>
      </c>
      <c r="G248" s="5"/>
      <c r="H248" s="3"/>
    </row>
    <row r="249" spans="1:8" x14ac:dyDescent="0.25">
      <c r="A249" s="162" t="s">
        <v>248</v>
      </c>
      <c r="B249" s="24" t="s">
        <v>249</v>
      </c>
      <c r="C249" s="25" t="s">
        <v>226</v>
      </c>
      <c r="D249" s="11">
        <v>25000</v>
      </c>
      <c r="E249" s="26">
        <v>43057</v>
      </c>
      <c r="F249" s="27" t="s">
        <v>57</v>
      </c>
      <c r="G249" s="5"/>
      <c r="H249" s="3"/>
    </row>
    <row r="250" spans="1:8" x14ac:dyDescent="0.25">
      <c r="A250" s="162" t="s">
        <v>250</v>
      </c>
      <c r="B250" s="24" t="s">
        <v>251</v>
      </c>
      <c r="C250" s="25" t="s">
        <v>226</v>
      </c>
      <c r="D250" s="11">
        <v>19000</v>
      </c>
      <c r="E250" s="26">
        <v>43047</v>
      </c>
      <c r="F250" s="27" t="s">
        <v>57</v>
      </c>
      <c r="G250" s="5"/>
      <c r="H250" s="3"/>
    </row>
    <row r="251" spans="1:8" x14ac:dyDescent="0.25">
      <c r="A251" s="162" t="s">
        <v>224</v>
      </c>
      <c r="B251" s="24" t="s">
        <v>223</v>
      </c>
      <c r="C251" s="25"/>
      <c r="D251" s="11">
        <v>34850</v>
      </c>
      <c r="E251" s="26"/>
      <c r="F251" s="27"/>
      <c r="G251" s="5"/>
      <c r="H251" s="3"/>
    </row>
    <row r="252" spans="1:8" ht="15.75" thickBot="1" x14ac:dyDescent="0.3">
      <c r="A252" s="4" t="s">
        <v>81</v>
      </c>
      <c r="B252" s="24" t="s">
        <v>82</v>
      </c>
      <c r="C252" s="25" t="s">
        <v>83</v>
      </c>
      <c r="D252" s="28">
        <v>224415.1</v>
      </c>
      <c r="E252" s="26" t="s">
        <v>84</v>
      </c>
      <c r="F252" s="27" t="s">
        <v>54</v>
      </c>
      <c r="G252" s="5"/>
      <c r="H252" s="33"/>
    </row>
    <row r="253" spans="1:8" ht="15.75" thickBot="1" x14ac:dyDescent="0.3">
      <c r="A253" s="273" t="s">
        <v>85</v>
      </c>
      <c r="B253" s="274"/>
      <c r="C253" s="275"/>
      <c r="D253" s="148">
        <f>SUM(D249:D252)</f>
        <v>303265.09999999998</v>
      </c>
      <c r="E253" s="86"/>
      <c r="F253" s="87"/>
      <c r="G253" s="5"/>
      <c r="H253" s="3"/>
    </row>
    <row r="254" spans="1:8" x14ac:dyDescent="0.25">
      <c r="A254" s="91"/>
      <c r="B254" s="91"/>
      <c r="C254" s="91"/>
      <c r="D254" s="92"/>
      <c r="E254" s="91"/>
      <c r="F254" s="93"/>
      <c r="G254" s="5"/>
      <c r="H254" s="3"/>
    </row>
    <row r="255" spans="1:8" x14ac:dyDescent="0.25">
      <c r="A255" s="91"/>
      <c r="B255" s="91"/>
      <c r="C255" s="91"/>
      <c r="D255" s="92"/>
      <c r="E255" s="91"/>
      <c r="F255" s="93"/>
      <c r="G255" s="5"/>
      <c r="H255" s="3"/>
    </row>
    <row r="256" spans="1:8" x14ac:dyDescent="0.25">
      <c r="A256" s="276" t="s">
        <v>197</v>
      </c>
      <c r="B256" s="276"/>
      <c r="C256" s="277" t="s">
        <v>86</v>
      </c>
      <c r="D256" s="277"/>
      <c r="E256" s="91"/>
      <c r="F256" s="93"/>
      <c r="G256" s="5"/>
      <c r="H256" s="3"/>
    </row>
    <row r="257" spans="1:8" x14ac:dyDescent="0.25">
      <c r="A257" s="230"/>
      <c r="B257" s="230"/>
      <c r="C257" s="231"/>
      <c r="D257" s="231"/>
      <c r="E257" s="91"/>
      <c r="F257" s="93"/>
      <c r="G257" s="5"/>
      <c r="H257" s="3"/>
    </row>
    <row r="258" spans="1:8" x14ac:dyDescent="0.25">
      <c r="A258" s="230"/>
      <c r="B258" s="230"/>
      <c r="C258" s="231"/>
      <c r="D258" s="231"/>
      <c r="E258" s="91"/>
      <c r="F258" s="93"/>
      <c r="G258" s="5"/>
      <c r="H258" s="3"/>
    </row>
    <row r="259" spans="1:8" x14ac:dyDescent="0.25">
      <c r="A259" s="91"/>
      <c r="B259" s="91"/>
      <c r="C259" s="91"/>
      <c r="D259" s="94">
        <f>SUM(C60)</f>
        <v>18617064.400000002</v>
      </c>
      <c r="E259" s="91"/>
      <c r="F259" s="93"/>
      <c r="G259" s="5"/>
      <c r="H259" s="3"/>
    </row>
    <row r="260" spans="1:8" x14ac:dyDescent="0.25">
      <c r="A260" s="91"/>
      <c r="B260" s="91"/>
      <c r="C260" s="91"/>
      <c r="D260" s="94">
        <f>SUM(D241+D253+D322)</f>
        <v>18617064.399999999</v>
      </c>
      <c r="E260" s="91"/>
      <c r="F260" s="93"/>
      <c r="G260" s="5"/>
      <c r="H260" s="3"/>
    </row>
    <row r="261" spans="1:8" x14ac:dyDescent="0.25">
      <c r="A261" s="91"/>
      <c r="B261" s="91"/>
      <c r="C261" s="91" t="s">
        <v>87</v>
      </c>
      <c r="D261" s="95">
        <f>SUM(D260-D259)</f>
        <v>-3.7252902984619141E-9</v>
      </c>
      <c r="E261" s="91"/>
      <c r="F261" s="93"/>
      <c r="G261" s="5"/>
      <c r="H261" s="3"/>
    </row>
    <row r="262" spans="1:8" x14ac:dyDescent="0.25">
      <c r="A262" s="91"/>
      <c r="B262" s="91"/>
      <c r="C262" s="91"/>
      <c r="D262" s="96"/>
      <c r="E262" s="91"/>
      <c r="F262" s="93"/>
      <c r="G262" s="5"/>
      <c r="H262" s="3"/>
    </row>
    <row r="263" spans="1:8" x14ac:dyDescent="0.25">
      <c r="A263" s="91"/>
      <c r="B263" s="91"/>
      <c r="C263" s="91"/>
      <c r="D263" s="96"/>
      <c r="E263" s="91"/>
      <c r="F263" s="32"/>
      <c r="G263" s="5"/>
      <c r="H263" s="3"/>
    </row>
    <row r="264" spans="1:8" ht="18.75" x14ac:dyDescent="0.3">
      <c r="A264" s="232"/>
      <c r="B264" s="278" t="s">
        <v>100</v>
      </c>
      <c r="C264" s="278"/>
      <c r="D264" s="278"/>
      <c r="E264" s="91"/>
      <c r="F264" s="32"/>
      <c r="G264" s="5"/>
      <c r="H264" s="3"/>
    </row>
    <row r="265" spans="1:8" ht="15.75" x14ac:dyDescent="0.25">
      <c r="A265" s="93"/>
      <c r="B265" s="279" t="s">
        <v>145</v>
      </c>
      <c r="C265" s="279"/>
      <c r="D265" s="279"/>
      <c r="E265" s="97"/>
      <c r="F265" s="34"/>
      <c r="G265" s="5"/>
      <c r="H265" s="3"/>
    </row>
    <row r="266" spans="1:8" x14ac:dyDescent="0.25">
      <c r="A266" s="93"/>
      <c r="B266" s="266" t="s">
        <v>271</v>
      </c>
      <c r="C266" s="266"/>
      <c r="D266" s="266"/>
      <c r="E266" s="97"/>
      <c r="F266" s="34"/>
      <c r="G266" s="5" t="s">
        <v>219</v>
      </c>
      <c r="H266" s="3"/>
    </row>
    <row r="267" spans="1:8" ht="15.75" thickBot="1" x14ac:dyDescent="0.3">
      <c r="A267" s="93"/>
      <c r="B267" s="88"/>
      <c r="C267" s="88"/>
      <c r="D267" s="88"/>
      <c r="E267" s="97"/>
      <c r="F267" s="34"/>
      <c r="G267" s="5"/>
      <c r="H267" s="3"/>
    </row>
    <row r="268" spans="1:8" ht="15.75" thickBot="1" x14ac:dyDescent="0.3">
      <c r="A268" s="93"/>
      <c r="B268" s="174" t="s">
        <v>20</v>
      </c>
      <c r="C268" s="175" t="s">
        <v>52</v>
      </c>
      <c r="D268" s="176" t="s">
        <v>2</v>
      </c>
      <c r="E268" s="98"/>
      <c r="F268" s="34"/>
      <c r="G268" s="8"/>
      <c r="H268" s="3"/>
    </row>
    <row r="269" spans="1:8" x14ac:dyDescent="0.25">
      <c r="A269" s="91"/>
      <c r="B269" s="117" t="s">
        <v>21</v>
      </c>
      <c r="C269" s="99" t="s">
        <v>88</v>
      </c>
      <c r="D269" s="149">
        <v>31609.32</v>
      </c>
      <c r="E269" s="91"/>
      <c r="F269" s="14"/>
      <c r="G269" s="8"/>
      <c r="H269" s="3"/>
    </row>
    <row r="270" spans="1:8" x14ac:dyDescent="0.25">
      <c r="A270" s="91"/>
      <c r="B270" s="111" t="s">
        <v>22</v>
      </c>
      <c r="C270" s="100" t="s">
        <v>88</v>
      </c>
      <c r="D270" s="112">
        <v>46515</v>
      </c>
      <c r="E270" s="101"/>
      <c r="F270" s="14"/>
      <c r="G270" s="5"/>
      <c r="H270" s="3"/>
    </row>
    <row r="271" spans="1:8" x14ac:dyDescent="0.25">
      <c r="A271" s="91"/>
      <c r="B271" s="111" t="s">
        <v>23</v>
      </c>
      <c r="C271" s="100" t="s">
        <v>88</v>
      </c>
      <c r="D271" s="113">
        <v>66332.56</v>
      </c>
      <c r="E271" s="101"/>
      <c r="F271" s="14"/>
      <c r="G271" s="5"/>
      <c r="H271" s="3"/>
    </row>
    <row r="272" spans="1:8" x14ac:dyDescent="0.25">
      <c r="A272" s="91"/>
      <c r="B272" s="111" t="s">
        <v>122</v>
      </c>
      <c r="C272" s="100" t="s">
        <v>88</v>
      </c>
      <c r="D272" s="112">
        <v>320108</v>
      </c>
      <c r="E272" s="101"/>
      <c r="F272" s="14"/>
      <c r="G272" s="5"/>
      <c r="H272" s="3"/>
    </row>
    <row r="273" spans="1:8" x14ac:dyDescent="0.25">
      <c r="A273" s="91"/>
      <c r="B273" s="111" t="s">
        <v>235</v>
      </c>
      <c r="C273" s="100" t="s">
        <v>88</v>
      </c>
      <c r="D273" s="112">
        <v>525000</v>
      </c>
      <c r="E273" s="101"/>
      <c r="F273" s="14"/>
      <c r="G273" s="5"/>
      <c r="H273" s="3"/>
    </row>
    <row r="274" spans="1:8" x14ac:dyDescent="0.25">
      <c r="A274" s="91"/>
      <c r="B274" s="111" t="s">
        <v>24</v>
      </c>
      <c r="C274" s="100" t="s">
        <v>88</v>
      </c>
      <c r="D274" s="112">
        <v>232410.8</v>
      </c>
      <c r="E274" s="184"/>
      <c r="F274" s="14"/>
      <c r="G274" s="5"/>
      <c r="H274" s="3"/>
    </row>
    <row r="275" spans="1:8" x14ac:dyDescent="0.25">
      <c r="A275" s="91"/>
      <c r="B275" s="111" t="s">
        <v>25</v>
      </c>
      <c r="C275" s="100" t="s">
        <v>88</v>
      </c>
      <c r="D275" s="112">
        <v>950000</v>
      </c>
      <c r="E275" s="184"/>
      <c r="F275" s="14"/>
      <c r="G275" s="5"/>
      <c r="H275" s="3"/>
    </row>
    <row r="276" spans="1:8" x14ac:dyDescent="0.25">
      <c r="A276" s="91"/>
      <c r="B276" s="111" t="s">
        <v>26</v>
      </c>
      <c r="C276" s="100" t="s">
        <v>88</v>
      </c>
      <c r="D276" s="112">
        <v>99007.45</v>
      </c>
      <c r="E276" s="101"/>
      <c r="F276" s="14"/>
      <c r="G276" s="5"/>
      <c r="H276" s="3"/>
    </row>
    <row r="277" spans="1:8" x14ac:dyDescent="0.25">
      <c r="A277" s="91"/>
      <c r="B277" s="111" t="s">
        <v>239</v>
      </c>
      <c r="C277" s="100" t="s">
        <v>88</v>
      </c>
      <c r="D277" s="112">
        <v>200000</v>
      </c>
      <c r="E277" s="101"/>
      <c r="F277" s="14"/>
      <c r="G277" s="5"/>
      <c r="H277" s="3"/>
    </row>
    <row r="278" spans="1:8" x14ac:dyDescent="0.25">
      <c r="A278" s="91"/>
      <c r="B278" s="111" t="s">
        <v>27</v>
      </c>
      <c r="C278" s="100" t="s">
        <v>88</v>
      </c>
      <c r="D278" s="112">
        <v>94424.19</v>
      </c>
      <c r="E278" s="91"/>
      <c r="F278" s="14"/>
      <c r="G278" s="5"/>
      <c r="H278" s="3"/>
    </row>
    <row r="279" spans="1:8" x14ac:dyDescent="0.25">
      <c r="A279" s="91"/>
      <c r="B279" s="111" t="s">
        <v>270</v>
      </c>
      <c r="C279" s="100" t="s">
        <v>88</v>
      </c>
      <c r="D279" s="112">
        <v>45000</v>
      </c>
      <c r="E279" s="91"/>
      <c r="F279" s="14"/>
      <c r="G279" s="5"/>
      <c r="H279" s="3"/>
    </row>
    <row r="280" spans="1:8" x14ac:dyDescent="0.25">
      <c r="A280" s="91"/>
      <c r="B280" s="111" t="s">
        <v>137</v>
      </c>
      <c r="C280" s="100" t="s">
        <v>88</v>
      </c>
      <c r="D280" s="112">
        <v>1097438.18</v>
      </c>
      <c r="E280" s="91"/>
      <c r="F280" s="14"/>
      <c r="G280" s="5"/>
      <c r="H280" s="3"/>
    </row>
    <row r="281" spans="1:8" x14ac:dyDescent="0.25">
      <c r="A281" s="91"/>
      <c r="B281" s="111" t="s">
        <v>28</v>
      </c>
      <c r="C281" s="100" t="s">
        <v>88</v>
      </c>
      <c r="D281" s="112">
        <v>60000</v>
      </c>
      <c r="E281" s="91"/>
      <c r="F281" s="35"/>
      <c r="G281" s="5"/>
      <c r="H281" s="3"/>
    </row>
    <row r="282" spans="1:8" x14ac:dyDescent="0.25">
      <c r="A282" s="91"/>
      <c r="B282" s="111" t="s">
        <v>29</v>
      </c>
      <c r="C282" s="100" t="s">
        <v>88</v>
      </c>
      <c r="D282" s="114">
        <v>305652.89</v>
      </c>
      <c r="E282" s="91"/>
      <c r="F282" s="35"/>
      <c r="G282" s="5"/>
      <c r="H282" s="3"/>
    </row>
    <row r="283" spans="1:8" x14ac:dyDescent="0.25">
      <c r="A283" s="91"/>
      <c r="B283" s="115" t="s">
        <v>221</v>
      </c>
      <c r="C283" s="100" t="s">
        <v>88</v>
      </c>
      <c r="D283" s="114">
        <v>55703.199999999997</v>
      </c>
      <c r="E283" s="91"/>
      <c r="F283" s="35"/>
      <c r="G283" s="5"/>
      <c r="H283" s="3"/>
    </row>
    <row r="284" spans="1:8" x14ac:dyDescent="0.25">
      <c r="A284" s="91"/>
      <c r="B284" s="115" t="s">
        <v>241</v>
      </c>
      <c r="C284" s="100" t="s">
        <v>88</v>
      </c>
      <c r="D284" s="114">
        <v>180642</v>
      </c>
      <c r="E284" s="91"/>
      <c r="F284" s="35"/>
      <c r="G284" s="5"/>
      <c r="H284" s="3"/>
    </row>
    <row r="285" spans="1:8" x14ac:dyDescent="0.25">
      <c r="A285" s="91"/>
      <c r="B285" s="111" t="s">
        <v>30</v>
      </c>
      <c r="C285" s="100" t="s">
        <v>88</v>
      </c>
      <c r="D285" s="114">
        <v>10308.950000000001</v>
      </c>
      <c r="E285" s="91"/>
      <c r="F285" s="35"/>
      <c r="G285" s="5"/>
      <c r="H285" s="3"/>
    </row>
    <row r="286" spans="1:8" x14ac:dyDescent="0.25">
      <c r="A286" s="91"/>
      <c r="B286" s="111" t="s">
        <v>89</v>
      </c>
      <c r="C286" s="100" t="s">
        <v>88</v>
      </c>
      <c r="D286" s="114">
        <v>9305</v>
      </c>
      <c r="E286" s="91"/>
      <c r="F286" s="14"/>
      <c r="G286" s="5"/>
      <c r="H286" s="3"/>
    </row>
    <row r="287" spans="1:8" x14ac:dyDescent="0.25">
      <c r="A287" s="91"/>
      <c r="B287" s="111" t="s">
        <v>32</v>
      </c>
      <c r="C287" s="100" t="s">
        <v>88</v>
      </c>
      <c r="D287" s="112">
        <v>148366.04</v>
      </c>
      <c r="E287" s="91"/>
      <c r="F287" s="14"/>
      <c r="G287" s="5"/>
      <c r="H287" s="3"/>
    </row>
    <row r="288" spans="1:8" x14ac:dyDescent="0.25">
      <c r="A288" s="91"/>
      <c r="B288" s="111" t="s">
        <v>302</v>
      </c>
      <c r="C288" s="100" t="s">
        <v>88</v>
      </c>
      <c r="D288" s="112">
        <v>28371.26</v>
      </c>
      <c r="E288" s="91"/>
      <c r="F288" s="14"/>
      <c r="G288" s="5"/>
      <c r="H288" s="3"/>
    </row>
    <row r="289" spans="1:8" x14ac:dyDescent="0.25">
      <c r="A289" s="91"/>
      <c r="B289" s="111" t="s">
        <v>33</v>
      </c>
      <c r="C289" s="100" t="s">
        <v>88</v>
      </c>
      <c r="D289" s="112">
        <v>218911.16</v>
      </c>
      <c r="E289" s="91"/>
      <c r="F289" s="14"/>
      <c r="G289" s="5"/>
      <c r="H289" s="3"/>
    </row>
    <row r="290" spans="1:8" x14ac:dyDescent="0.25">
      <c r="A290" s="91"/>
      <c r="B290" s="111" t="s">
        <v>34</v>
      </c>
      <c r="C290" s="100" t="s">
        <v>88</v>
      </c>
      <c r="D290" s="112">
        <v>22723.13</v>
      </c>
      <c r="E290" s="91"/>
      <c r="F290" s="14"/>
      <c r="G290" s="5"/>
      <c r="H290" s="3"/>
    </row>
    <row r="291" spans="1:8" x14ac:dyDescent="0.25">
      <c r="A291" s="91"/>
      <c r="B291" s="115" t="s">
        <v>214</v>
      </c>
      <c r="C291" s="100" t="s">
        <v>88</v>
      </c>
      <c r="D291" s="112">
        <v>60006.080000000002</v>
      </c>
      <c r="E291" s="91"/>
      <c r="F291" s="14"/>
      <c r="G291" s="5"/>
      <c r="H291" s="3"/>
    </row>
    <row r="292" spans="1:8" x14ac:dyDescent="0.25">
      <c r="A292" s="91"/>
      <c r="B292" s="111" t="s">
        <v>35</v>
      </c>
      <c r="C292" s="100" t="s">
        <v>88</v>
      </c>
      <c r="D292" s="112">
        <v>68931</v>
      </c>
      <c r="E292" s="91"/>
      <c r="F292" s="14"/>
      <c r="G292" s="5"/>
      <c r="H292" s="3"/>
    </row>
    <row r="293" spans="1:8" x14ac:dyDescent="0.25">
      <c r="A293" s="91"/>
      <c r="B293" s="111" t="s">
        <v>36</v>
      </c>
      <c r="C293" s="100" t="s">
        <v>88</v>
      </c>
      <c r="D293" s="112">
        <v>25014.42</v>
      </c>
      <c r="E293" s="91"/>
      <c r="F293" s="14"/>
      <c r="G293" s="5"/>
      <c r="H293" s="3"/>
    </row>
    <row r="294" spans="1:8" x14ac:dyDescent="0.25">
      <c r="A294" s="91"/>
      <c r="B294" s="116" t="s">
        <v>138</v>
      </c>
      <c r="C294" s="100" t="s">
        <v>88</v>
      </c>
      <c r="D294" s="112">
        <v>218785.61</v>
      </c>
      <c r="E294" s="91"/>
      <c r="F294" s="14"/>
      <c r="G294" s="5"/>
      <c r="H294" s="3"/>
    </row>
    <row r="295" spans="1:8" x14ac:dyDescent="0.25">
      <c r="A295" s="91"/>
      <c r="B295" s="116" t="s">
        <v>139</v>
      </c>
      <c r="C295" s="100" t="s">
        <v>88</v>
      </c>
      <c r="D295" s="112">
        <v>134665.34</v>
      </c>
      <c r="E295" s="91"/>
      <c r="F295" s="14"/>
      <c r="G295" s="5"/>
      <c r="H295" s="3"/>
    </row>
    <row r="296" spans="1:8" x14ac:dyDescent="0.25">
      <c r="A296" s="91"/>
      <c r="B296" s="111" t="s">
        <v>90</v>
      </c>
      <c r="C296" s="100" t="s">
        <v>88</v>
      </c>
      <c r="D296" s="112">
        <v>38676.78</v>
      </c>
      <c r="E296" s="91"/>
      <c r="F296" s="14"/>
      <c r="G296" s="5"/>
      <c r="H296" s="3"/>
    </row>
    <row r="297" spans="1:8" x14ac:dyDescent="0.25">
      <c r="A297" s="91"/>
      <c r="B297" s="111" t="s">
        <v>91</v>
      </c>
      <c r="C297" s="100" t="s">
        <v>88</v>
      </c>
      <c r="D297" s="112">
        <v>145880.23000000001</v>
      </c>
      <c r="E297" s="91"/>
      <c r="F297" s="14"/>
      <c r="G297" s="5"/>
      <c r="H297" s="3"/>
    </row>
    <row r="298" spans="1:8" x14ac:dyDescent="0.25">
      <c r="A298" s="91"/>
      <c r="B298" s="111" t="s">
        <v>92</v>
      </c>
      <c r="C298" s="100" t="s">
        <v>88</v>
      </c>
      <c r="D298" s="112">
        <v>233956.8</v>
      </c>
      <c r="E298" s="91"/>
      <c r="F298" s="14"/>
      <c r="G298" s="5"/>
      <c r="H298" s="3"/>
    </row>
    <row r="299" spans="1:8" x14ac:dyDescent="0.25">
      <c r="A299" s="91"/>
      <c r="B299" s="111" t="s">
        <v>121</v>
      </c>
      <c r="C299" s="100" t="s">
        <v>88</v>
      </c>
      <c r="D299" s="112">
        <v>31544.26</v>
      </c>
      <c r="E299" s="91"/>
      <c r="F299" s="35"/>
      <c r="G299" s="5"/>
      <c r="H299" s="3"/>
    </row>
    <row r="300" spans="1:8" x14ac:dyDescent="0.25">
      <c r="A300" s="91"/>
      <c r="B300" s="111" t="s">
        <v>39</v>
      </c>
      <c r="C300" s="100" t="s">
        <v>88</v>
      </c>
      <c r="D300" s="112">
        <v>87758.1</v>
      </c>
      <c r="E300" s="91"/>
      <c r="F300" s="35"/>
      <c r="G300" s="5"/>
      <c r="H300" s="3"/>
    </row>
    <row r="301" spans="1:8" x14ac:dyDescent="0.25">
      <c r="A301" s="91"/>
      <c r="B301" s="111" t="s">
        <v>118</v>
      </c>
      <c r="C301" s="100" t="s">
        <v>88</v>
      </c>
      <c r="D301" s="112">
        <v>362978.87</v>
      </c>
      <c r="E301" s="91"/>
      <c r="F301" s="35"/>
      <c r="G301" s="5"/>
      <c r="H301" s="3"/>
    </row>
    <row r="302" spans="1:8" x14ac:dyDescent="0.25">
      <c r="A302" s="91"/>
      <c r="B302" s="111" t="s">
        <v>93</v>
      </c>
      <c r="C302" s="100" t="s">
        <v>88</v>
      </c>
      <c r="D302" s="112">
        <v>295810</v>
      </c>
      <c r="E302" s="91"/>
      <c r="F302" s="35"/>
      <c r="G302" s="5"/>
      <c r="H302" s="3"/>
    </row>
    <row r="303" spans="1:8" x14ac:dyDescent="0.25">
      <c r="A303" s="91"/>
      <c r="B303" s="111" t="s">
        <v>40</v>
      </c>
      <c r="C303" s="100" t="s">
        <v>88</v>
      </c>
      <c r="D303" s="114">
        <v>346574.8</v>
      </c>
      <c r="E303" s="91"/>
      <c r="F303" s="14"/>
      <c r="G303" s="5"/>
      <c r="H303" s="3"/>
    </row>
    <row r="304" spans="1:8" x14ac:dyDescent="0.25">
      <c r="A304" s="91"/>
      <c r="B304" s="111" t="s">
        <v>94</v>
      </c>
      <c r="C304" s="100" t="s">
        <v>88</v>
      </c>
      <c r="D304" s="114">
        <v>79206.399999999994</v>
      </c>
      <c r="E304" s="91"/>
      <c r="F304" s="14"/>
      <c r="G304" s="5"/>
      <c r="H304" s="3"/>
    </row>
    <row r="305" spans="1:8" x14ac:dyDescent="0.25">
      <c r="A305" s="91"/>
      <c r="B305" s="117" t="s">
        <v>95</v>
      </c>
      <c r="C305" s="100" t="s">
        <v>88</v>
      </c>
      <c r="D305" s="114">
        <v>6000</v>
      </c>
      <c r="E305" s="91"/>
      <c r="F305" s="14"/>
      <c r="G305" s="5"/>
      <c r="H305" s="3"/>
    </row>
    <row r="306" spans="1:8" x14ac:dyDescent="0.25">
      <c r="A306" s="91"/>
      <c r="B306" s="150" t="s">
        <v>43</v>
      </c>
      <c r="C306" s="100" t="s">
        <v>88</v>
      </c>
      <c r="D306" s="151">
        <v>79284.77</v>
      </c>
      <c r="E306" s="91"/>
      <c r="F306" s="14"/>
      <c r="G306" s="5"/>
      <c r="H306" s="3"/>
    </row>
    <row r="307" spans="1:8" x14ac:dyDescent="0.25">
      <c r="A307" s="91"/>
      <c r="B307" s="117" t="s">
        <v>44</v>
      </c>
      <c r="C307" s="100" t="s">
        <v>88</v>
      </c>
      <c r="D307" s="112">
        <v>28036.25</v>
      </c>
      <c r="E307" s="91"/>
      <c r="F307" s="14"/>
      <c r="G307" s="5"/>
      <c r="H307" s="3"/>
    </row>
    <row r="308" spans="1:8" x14ac:dyDescent="0.25">
      <c r="A308" s="91"/>
      <c r="B308" s="117" t="s">
        <v>45</v>
      </c>
      <c r="C308" s="100" t="s">
        <v>88</v>
      </c>
      <c r="D308" s="113">
        <v>579146.12</v>
      </c>
      <c r="E308" s="91"/>
      <c r="F308" s="14"/>
      <c r="G308" s="5"/>
      <c r="H308" s="3"/>
    </row>
    <row r="309" spans="1:8" x14ac:dyDescent="0.25">
      <c r="A309" s="91"/>
      <c r="B309" s="117" t="s">
        <v>96</v>
      </c>
      <c r="C309" s="100" t="s">
        <v>88</v>
      </c>
      <c r="D309" s="113">
        <v>81014.399999999994</v>
      </c>
      <c r="E309" s="91"/>
      <c r="F309" s="14"/>
      <c r="G309" s="5"/>
      <c r="H309" s="3"/>
    </row>
    <row r="310" spans="1:8" x14ac:dyDescent="0.25">
      <c r="A310" s="91"/>
      <c r="B310" s="111" t="s">
        <v>97</v>
      </c>
      <c r="C310" s="100" t="s">
        <v>88</v>
      </c>
      <c r="D310" s="113">
        <v>209440</v>
      </c>
      <c r="E310" s="91"/>
      <c r="F310" s="14"/>
      <c r="G310" s="5"/>
      <c r="H310" s="3"/>
    </row>
    <row r="311" spans="1:8" x14ac:dyDescent="0.25">
      <c r="A311" s="91"/>
      <c r="B311" s="111" t="s">
        <v>46</v>
      </c>
      <c r="C311" s="100" t="s">
        <v>88</v>
      </c>
      <c r="D311" s="113">
        <v>378754</v>
      </c>
      <c r="E311" s="91"/>
      <c r="F311" s="14"/>
      <c r="G311" s="5"/>
      <c r="H311" s="3"/>
    </row>
    <row r="312" spans="1:8" x14ac:dyDescent="0.25">
      <c r="A312" s="91"/>
      <c r="B312" s="115" t="s">
        <v>140</v>
      </c>
      <c r="C312" s="82" t="s">
        <v>88</v>
      </c>
      <c r="D312" s="152">
        <v>395722.87</v>
      </c>
      <c r="E312" s="91"/>
      <c r="F312" s="14"/>
      <c r="G312" s="5"/>
      <c r="H312" s="3"/>
    </row>
    <row r="313" spans="1:8" x14ac:dyDescent="0.25">
      <c r="A313" s="91"/>
      <c r="B313" s="115" t="s">
        <v>141</v>
      </c>
      <c r="C313" s="82" t="s">
        <v>88</v>
      </c>
      <c r="D313" s="152">
        <v>887470.16</v>
      </c>
      <c r="E313" s="91"/>
      <c r="F313" s="14"/>
      <c r="G313" s="5"/>
      <c r="H313" s="3"/>
    </row>
    <row r="314" spans="1:8" x14ac:dyDescent="0.25">
      <c r="A314" s="91"/>
      <c r="B314" s="115" t="s">
        <v>142</v>
      </c>
      <c r="C314" s="82" t="s">
        <v>88</v>
      </c>
      <c r="D314" s="152">
        <v>419397</v>
      </c>
      <c r="E314" s="91"/>
      <c r="F314" s="14"/>
      <c r="G314" s="5"/>
      <c r="H314" s="3"/>
    </row>
    <row r="315" spans="1:8" x14ac:dyDescent="0.25">
      <c r="A315" s="91"/>
      <c r="B315" s="115" t="s">
        <v>143</v>
      </c>
      <c r="C315" s="82" t="s">
        <v>88</v>
      </c>
      <c r="D315" s="152">
        <v>52789.51</v>
      </c>
      <c r="E315" s="91"/>
      <c r="F315" s="14"/>
      <c r="G315" s="5"/>
      <c r="H315" s="3"/>
    </row>
    <row r="316" spans="1:8" x14ac:dyDescent="0.25">
      <c r="A316" s="91"/>
      <c r="B316" s="115" t="s">
        <v>144</v>
      </c>
      <c r="C316" s="82" t="s">
        <v>88</v>
      </c>
      <c r="D316" s="152">
        <v>492000</v>
      </c>
      <c r="E316" s="91"/>
      <c r="F316" s="14"/>
      <c r="G316" s="91" t="s">
        <v>209</v>
      </c>
      <c r="H316" s="3"/>
    </row>
    <row r="317" spans="1:8" x14ac:dyDescent="0.25">
      <c r="A317" s="91"/>
      <c r="B317" s="137" t="s">
        <v>98</v>
      </c>
      <c r="C317" s="82" t="s">
        <v>88</v>
      </c>
      <c r="D317" s="113">
        <v>253408.56</v>
      </c>
      <c r="E317" s="91"/>
      <c r="F317" s="32"/>
      <c r="G317" s="5"/>
      <c r="H317" s="3"/>
    </row>
    <row r="318" spans="1:8" x14ac:dyDescent="0.25">
      <c r="A318" s="91"/>
      <c r="B318" s="153" t="s">
        <v>206</v>
      </c>
      <c r="C318" s="154" t="s">
        <v>88</v>
      </c>
      <c r="D318" s="155">
        <v>353700</v>
      </c>
      <c r="E318" s="91"/>
      <c r="F318" s="32"/>
      <c r="G318" s="5"/>
      <c r="H318" s="3"/>
    </row>
    <row r="319" spans="1:8" x14ac:dyDescent="0.25">
      <c r="A319" s="91"/>
      <c r="B319" s="153" t="s">
        <v>220</v>
      </c>
      <c r="C319" s="154" t="s">
        <v>88</v>
      </c>
      <c r="D319" s="155">
        <v>450000</v>
      </c>
      <c r="E319" s="91" t="s">
        <v>244</v>
      </c>
      <c r="F319" s="32"/>
      <c r="G319" s="5"/>
      <c r="H319" s="91" t="s">
        <v>236</v>
      </c>
    </row>
    <row r="320" spans="1:8" x14ac:dyDescent="0.25">
      <c r="A320" s="91"/>
      <c r="B320" s="153" t="s">
        <v>207</v>
      </c>
      <c r="C320" s="154" t="s">
        <v>88</v>
      </c>
      <c r="D320" s="155">
        <v>432832</v>
      </c>
      <c r="E320" s="91"/>
      <c r="F320" s="32"/>
      <c r="G320" s="5"/>
      <c r="H320" s="3"/>
    </row>
    <row r="321" spans="1:8" ht="15.75" thickBot="1" x14ac:dyDescent="0.3">
      <c r="A321" s="91"/>
      <c r="B321" s="156" t="s">
        <v>99</v>
      </c>
      <c r="C321" s="157" t="s">
        <v>88</v>
      </c>
      <c r="D321" s="158">
        <v>43284.27</v>
      </c>
      <c r="E321" s="91"/>
      <c r="F321" s="32"/>
      <c r="G321" s="5"/>
      <c r="H321" s="3"/>
    </row>
    <row r="322" spans="1:8" ht="19.5" thickBot="1" x14ac:dyDescent="0.35">
      <c r="A322" s="102"/>
      <c r="B322" s="271" t="s">
        <v>49</v>
      </c>
      <c r="C322" s="281"/>
      <c r="D322" s="159">
        <f>SUM(D269:D321)</f>
        <v>12019897.73</v>
      </c>
      <c r="E322" s="103"/>
      <c r="F322" s="38"/>
      <c r="G322" s="233"/>
      <c r="H322" s="3"/>
    </row>
    <row r="323" spans="1:8" ht="15.75" x14ac:dyDescent="0.25">
      <c r="A323" s="102"/>
      <c r="B323" s="160"/>
      <c r="C323" s="161"/>
      <c r="D323" s="160"/>
      <c r="E323" s="103"/>
      <c r="F323" s="37"/>
      <c r="G323" s="234"/>
      <c r="H323" s="3"/>
    </row>
    <row r="324" spans="1:8" x14ac:dyDescent="0.25">
      <c r="A324" s="36"/>
      <c r="B324" s="129"/>
      <c r="C324" s="130"/>
      <c r="D324" s="129"/>
      <c r="E324" s="37"/>
      <c r="F324" s="37"/>
      <c r="G324" s="235"/>
      <c r="H324" s="3"/>
    </row>
    <row r="325" spans="1:8" x14ac:dyDescent="0.25">
      <c r="A325" s="36"/>
      <c r="B325" s="5"/>
      <c r="C325" s="39"/>
      <c r="D325" s="40"/>
      <c r="E325" s="37"/>
      <c r="F325" s="37"/>
      <c r="G325" s="235"/>
      <c r="H325" s="3"/>
    </row>
    <row r="326" spans="1:8" x14ac:dyDescent="0.25">
      <c r="A326" s="6"/>
      <c r="B326" s="5"/>
      <c r="C326" s="5"/>
      <c r="D326" s="5"/>
      <c r="E326" s="5"/>
      <c r="F326" s="5"/>
      <c r="G326" s="170"/>
      <c r="H326" s="3"/>
    </row>
    <row r="327" spans="1:8" ht="18.75" x14ac:dyDescent="0.3">
      <c r="A327" s="247" t="s">
        <v>100</v>
      </c>
      <c r="B327" s="247"/>
      <c r="C327" s="247"/>
      <c r="D327" s="247"/>
      <c r="E327" s="247"/>
      <c r="F327" s="247"/>
      <c r="G327" s="247"/>
      <c r="H327" s="1"/>
    </row>
    <row r="328" spans="1:8" ht="15.75" x14ac:dyDescent="0.25">
      <c r="A328" s="282" t="s">
        <v>0</v>
      </c>
      <c r="B328" s="282"/>
      <c r="C328" s="282"/>
      <c r="D328" s="282"/>
      <c r="E328" s="282"/>
      <c r="F328" s="282"/>
      <c r="G328" s="282"/>
      <c r="H328" s="1"/>
    </row>
    <row r="329" spans="1:8" x14ac:dyDescent="0.25">
      <c r="A329" s="283" t="s">
        <v>101</v>
      </c>
      <c r="B329" s="283"/>
      <c r="C329" s="283"/>
      <c r="D329" s="283"/>
      <c r="E329" s="283"/>
      <c r="F329" s="283"/>
      <c r="G329" s="283"/>
      <c r="H329" s="1"/>
    </row>
    <row r="330" spans="1:8" x14ac:dyDescent="0.25">
      <c r="A330" s="283" t="s">
        <v>271</v>
      </c>
      <c r="B330" s="283"/>
      <c r="C330" s="283"/>
      <c r="D330" s="283"/>
      <c r="E330" s="283"/>
      <c r="F330" s="283"/>
      <c r="G330" s="283"/>
      <c r="H330" s="1"/>
    </row>
    <row r="331" spans="1:8" ht="15.75" thickBot="1" x14ac:dyDescent="0.3">
      <c r="A331" s="170"/>
      <c r="B331" s="170"/>
      <c r="C331" s="170"/>
      <c r="D331" s="170"/>
      <c r="E331" s="170"/>
      <c r="F331" s="170"/>
      <c r="G331" s="198"/>
      <c r="H331" s="3"/>
    </row>
    <row r="332" spans="1:8" ht="15.75" thickBot="1" x14ac:dyDescent="0.3">
      <c r="A332" s="177" t="s">
        <v>51</v>
      </c>
      <c r="B332" s="178" t="s">
        <v>52</v>
      </c>
      <c r="C332" s="179" t="s">
        <v>102</v>
      </c>
      <c r="D332" s="179" t="s">
        <v>103</v>
      </c>
      <c r="E332" s="180" t="s">
        <v>104</v>
      </c>
      <c r="F332" s="199" t="s">
        <v>105</v>
      </c>
      <c r="G332" s="181" t="s">
        <v>106</v>
      </c>
      <c r="H332" s="3"/>
    </row>
    <row r="333" spans="1:8" x14ac:dyDescent="0.25">
      <c r="A333" s="131" t="s">
        <v>3</v>
      </c>
      <c r="B333" s="132" t="s">
        <v>53</v>
      </c>
      <c r="C333" s="133"/>
      <c r="D333" s="142"/>
      <c r="E333" s="142"/>
      <c r="F333" s="142"/>
      <c r="G333" s="134">
        <v>8700</v>
      </c>
      <c r="H333" s="3"/>
    </row>
    <row r="334" spans="1:8" x14ac:dyDescent="0.25">
      <c r="A334" s="131" t="s">
        <v>130</v>
      </c>
      <c r="B334" s="132" t="s">
        <v>301</v>
      </c>
      <c r="C334" s="133">
        <v>2573</v>
      </c>
      <c r="D334" s="142"/>
      <c r="E334" s="142"/>
      <c r="F334" s="142"/>
      <c r="G334" s="134"/>
      <c r="H334" s="3"/>
    </row>
    <row r="335" spans="1:8" x14ac:dyDescent="0.25">
      <c r="A335" s="131" t="s">
        <v>192</v>
      </c>
      <c r="B335" s="132" t="s">
        <v>299</v>
      </c>
      <c r="C335" s="133">
        <v>101476.52</v>
      </c>
      <c r="D335" s="142"/>
      <c r="E335" s="142"/>
      <c r="F335" s="142"/>
      <c r="G335" s="134"/>
      <c r="H335" s="3"/>
    </row>
    <row r="336" spans="1:8" x14ac:dyDescent="0.25">
      <c r="A336" s="53" t="s">
        <v>134</v>
      </c>
      <c r="B336" s="41" t="s">
        <v>213</v>
      </c>
      <c r="C336" s="49"/>
      <c r="D336" s="49"/>
      <c r="E336" s="49">
        <v>219790.34</v>
      </c>
      <c r="F336" s="49"/>
      <c r="G336" s="47"/>
      <c r="H336" s="3"/>
    </row>
    <row r="337" spans="1:8" x14ac:dyDescent="0.25">
      <c r="A337" s="53" t="s">
        <v>132</v>
      </c>
      <c r="B337" s="41" t="s">
        <v>133</v>
      </c>
      <c r="C337" s="49">
        <v>70000</v>
      </c>
      <c r="D337" s="49">
        <v>70000</v>
      </c>
      <c r="E337" s="50">
        <v>140000</v>
      </c>
      <c r="F337" s="49"/>
      <c r="G337" s="47"/>
      <c r="H337" s="3"/>
    </row>
    <row r="338" spans="1:8" x14ac:dyDescent="0.25">
      <c r="A338" s="53" t="s">
        <v>200</v>
      </c>
      <c r="B338" s="42" t="s">
        <v>107</v>
      </c>
      <c r="C338" s="49"/>
      <c r="D338" s="49"/>
      <c r="E338" s="50"/>
      <c r="F338" s="49"/>
      <c r="G338" s="47">
        <v>190147.20000000001</v>
      </c>
      <c r="H338" s="3"/>
    </row>
    <row r="339" spans="1:8" x14ac:dyDescent="0.25">
      <c r="A339" s="53" t="s">
        <v>123</v>
      </c>
      <c r="B339" s="42" t="s">
        <v>56</v>
      </c>
      <c r="C339" s="49">
        <v>62499.99</v>
      </c>
      <c r="D339" s="49"/>
      <c r="E339" s="50"/>
      <c r="F339" s="49"/>
      <c r="G339" s="47"/>
      <c r="H339" s="3"/>
    </row>
    <row r="340" spans="1:8" x14ac:dyDescent="0.25">
      <c r="A340" s="53" t="s">
        <v>136</v>
      </c>
      <c r="B340" s="42" t="s">
        <v>289</v>
      </c>
      <c r="C340" s="49">
        <v>111160.01</v>
      </c>
      <c r="D340" s="49"/>
      <c r="E340" s="50"/>
      <c r="F340" s="49"/>
      <c r="G340" s="47"/>
      <c r="H340" s="3"/>
    </row>
    <row r="341" spans="1:8" x14ac:dyDescent="0.25">
      <c r="A341" s="217" t="s">
        <v>268</v>
      </c>
      <c r="B341" s="218" t="s">
        <v>269</v>
      </c>
      <c r="C341" s="219">
        <v>9676</v>
      </c>
      <c r="D341" s="219"/>
      <c r="E341" s="220"/>
      <c r="F341" s="219"/>
      <c r="G341" s="221"/>
      <c r="H341" s="3"/>
    </row>
    <row r="342" spans="1:8" x14ac:dyDescent="0.25">
      <c r="A342" s="217" t="s">
        <v>116</v>
      </c>
      <c r="B342" s="218" t="s">
        <v>131</v>
      </c>
      <c r="C342" s="219">
        <v>2455.29</v>
      </c>
      <c r="D342" s="219"/>
      <c r="E342" s="220"/>
      <c r="F342" s="219"/>
      <c r="G342" s="221"/>
      <c r="H342" s="3"/>
    </row>
    <row r="343" spans="1:8" x14ac:dyDescent="0.25">
      <c r="A343" s="217" t="s">
        <v>129</v>
      </c>
      <c r="B343" s="218" t="s">
        <v>56</v>
      </c>
      <c r="C343" s="219">
        <v>58902.06</v>
      </c>
      <c r="D343" s="219"/>
      <c r="E343" s="220"/>
      <c r="F343" s="219"/>
      <c r="G343" s="221"/>
      <c r="H343" s="3"/>
    </row>
    <row r="344" spans="1:8" x14ac:dyDescent="0.25">
      <c r="A344" s="217" t="s">
        <v>218</v>
      </c>
      <c r="B344" s="218" t="s">
        <v>56</v>
      </c>
      <c r="C344" s="219">
        <v>85986.6</v>
      </c>
      <c r="D344" s="219"/>
      <c r="E344" s="220"/>
      <c r="F344" s="219"/>
      <c r="G344" s="221"/>
      <c r="H344" s="3"/>
    </row>
    <row r="345" spans="1:8" x14ac:dyDescent="0.25">
      <c r="A345" s="217" t="s">
        <v>59</v>
      </c>
      <c r="B345" s="218" t="s">
        <v>217</v>
      </c>
      <c r="C345" s="219">
        <v>12000</v>
      </c>
      <c r="D345" s="219"/>
      <c r="E345" s="220"/>
      <c r="F345" s="219"/>
      <c r="G345" s="221"/>
      <c r="H345" s="3"/>
    </row>
    <row r="346" spans="1:8" x14ac:dyDescent="0.25">
      <c r="A346" s="53" t="s">
        <v>60</v>
      </c>
      <c r="B346" s="42" t="s">
        <v>56</v>
      </c>
      <c r="C346" s="49"/>
      <c r="D346" s="49"/>
      <c r="E346" s="50"/>
      <c r="F346" s="49"/>
      <c r="G346" s="54">
        <v>200000</v>
      </c>
      <c r="H346" s="3"/>
    </row>
    <row r="347" spans="1:8" x14ac:dyDescent="0.25">
      <c r="A347" s="53" t="s">
        <v>210</v>
      </c>
      <c r="B347" s="42" t="s">
        <v>237</v>
      </c>
      <c r="C347" s="49">
        <v>14042</v>
      </c>
      <c r="D347" s="49"/>
      <c r="E347" s="50"/>
      <c r="F347" s="49"/>
      <c r="G347" s="54"/>
      <c r="H347" s="3"/>
    </row>
    <row r="348" spans="1:8" x14ac:dyDescent="0.25">
      <c r="A348" s="53" t="s">
        <v>4</v>
      </c>
      <c r="B348" s="42" t="s">
        <v>108</v>
      </c>
      <c r="C348" s="49"/>
      <c r="D348" s="49" t="s">
        <v>115</v>
      </c>
      <c r="E348" s="50"/>
      <c r="F348" s="49"/>
      <c r="G348" s="54">
        <v>1653000</v>
      </c>
      <c r="H348" s="3"/>
    </row>
    <row r="349" spans="1:8" x14ac:dyDescent="0.25">
      <c r="A349" s="53" t="s">
        <v>201</v>
      </c>
      <c r="B349" s="42" t="s">
        <v>109</v>
      </c>
      <c r="C349" s="49"/>
      <c r="D349" s="49"/>
      <c r="E349" s="50"/>
      <c r="F349" s="49"/>
      <c r="G349" s="54">
        <v>150000</v>
      </c>
      <c r="H349" s="3"/>
    </row>
    <row r="350" spans="1:8" x14ac:dyDescent="0.25">
      <c r="A350" s="53" t="s">
        <v>149</v>
      </c>
      <c r="B350" s="42" t="s">
        <v>55</v>
      </c>
      <c r="C350" s="49"/>
      <c r="D350" s="49"/>
      <c r="E350" s="49"/>
      <c r="F350" s="49"/>
      <c r="G350" s="54">
        <v>42771</v>
      </c>
      <c r="H350" s="3"/>
    </row>
    <row r="351" spans="1:8" x14ac:dyDescent="0.25">
      <c r="A351" s="53" t="s">
        <v>65</v>
      </c>
      <c r="B351" s="42" t="s">
        <v>58</v>
      </c>
      <c r="C351" s="49"/>
      <c r="D351" s="49"/>
      <c r="E351" s="49"/>
      <c r="F351" s="49"/>
      <c r="G351" s="54">
        <v>600230.59</v>
      </c>
      <c r="H351" s="3"/>
    </row>
    <row r="352" spans="1:8" x14ac:dyDescent="0.25">
      <c r="A352" s="53" t="s">
        <v>282</v>
      </c>
      <c r="B352" s="42" t="s">
        <v>232</v>
      </c>
      <c r="C352" s="49">
        <v>175375.76</v>
      </c>
      <c r="D352" s="49"/>
      <c r="E352" s="49"/>
      <c r="F352" s="49"/>
      <c r="G352" s="54"/>
      <c r="H352" s="3"/>
    </row>
    <row r="353" spans="1:8" x14ac:dyDescent="0.25">
      <c r="A353" s="53" t="s">
        <v>264</v>
      </c>
      <c r="B353" s="42" t="s">
        <v>256</v>
      </c>
      <c r="C353" s="49">
        <v>1388708.93</v>
      </c>
      <c r="D353" s="49"/>
      <c r="E353" s="49"/>
      <c r="F353" s="49"/>
      <c r="G353" s="54"/>
      <c r="H353" s="3"/>
    </row>
    <row r="354" spans="1:8" x14ac:dyDescent="0.25">
      <c r="A354" s="64" t="s">
        <v>242</v>
      </c>
      <c r="B354" s="42" t="s">
        <v>243</v>
      </c>
      <c r="C354" s="49">
        <v>369882.8</v>
      </c>
      <c r="D354" s="49"/>
      <c r="E354" s="49"/>
      <c r="F354" s="49"/>
      <c r="G354" s="54"/>
      <c r="H354" s="3"/>
    </row>
    <row r="355" spans="1:8" x14ac:dyDescent="0.25">
      <c r="A355" s="53" t="s">
        <v>67</v>
      </c>
      <c r="B355" s="42" t="s">
        <v>111</v>
      </c>
      <c r="C355" s="139"/>
      <c r="D355" s="139"/>
      <c r="E355" s="139"/>
      <c r="F355" s="139"/>
      <c r="G355" s="43">
        <v>110940.17</v>
      </c>
      <c r="H355" s="3" t="s">
        <v>208</v>
      </c>
    </row>
    <row r="356" spans="1:8" x14ac:dyDescent="0.25">
      <c r="A356" s="53" t="s">
        <v>71</v>
      </c>
      <c r="B356" s="42" t="s">
        <v>110</v>
      </c>
      <c r="C356" s="139"/>
      <c r="D356" s="139"/>
      <c r="E356" s="139"/>
      <c r="F356" s="139"/>
      <c r="G356" s="43">
        <v>439830.91</v>
      </c>
      <c r="H356" s="3"/>
    </row>
    <row r="357" spans="1:8" x14ac:dyDescent="0.25">
      <c r="A357" s="48" t="s">
        <v>9</v>
      </c>
      <c r="B357" s="42" t="s">
        <v>110</v>
      </c>
      <c r="C357" s="49"/>
      <c r="D357" s="49"/>
      <c r="E357" s="49"/>
      <c r="F357" s="49"/>
      <c r="G357" s="54">
        <v>3752.4</v>
      </c>
      <c r="H357" s="3"/>
    </row>
    <row r="358" spans="1:8" x14ac:dyDescent="0.25">
      <c r="A358" s="53" t="s">
        <v>249</v>
      </c>
      <c r="B358" s="42" t="s">
        <v>226</v>
      </c>
      <c r="C358" s="139">
        <v>25000</v>
      </c>
      <c r="D358" s="139"/>
      <c r="E358" s="139"/>
      <c r="F358" s="139"/>
      <c r="G358" s="43"/>
      <c r="H358" s="3"/>
    </row>
    <row r="359" spans="1:8" x14ac:dyDescent="0.25">
      <c r="A359" s="53" t="s">
        <v>247</v>
      </c>
      <c r="B359" s="42" t="s">
        <v>226</v>
      </c>
      <c r="C359" s="139">
        <v>19000</v>
      </c>
      <c r="D359" s="139"/>
      <c r="E359" s="139"/>
      <c r="F359" s="139"/>
      <c r="G359" s="43"/>
      <c r="H359" s="3"/>
    </row>
    <row r="360" spans="1:8" x14ac:dyDescent="0.25">
      <c r="A360" s="53" t="s">
        <v>224</v>
      </c>
      <c r="B360" s="42" t="s">
        <v>223</v>
      </c>
      <c r="C360" s="139">
        <v>34850</v>
      </c>
      <c r="D360" s="139"/>
      <c r="E360" s="139"/>
      <c r="F360" s="139"/>
      <c r="G360" s="43"/>
      <c r="H360" s="3"/>
    </row>
    <row r="361" spans="1:8" x14ac:dyDescent="0.25">
      <c r="A361" s="53" t="s">
        <v>82</v>
      </c>
      <c r="B361" s="42" t="s">
        <v>112</v>
      </c>
      <c r="C361" s="139"/>
      <c r="D361" s="139"/>
      <c r="E361" s="139">
        <v>224415.1</v>
      </c>
      <c r="F361" s="139"/>
      <c r="G361" s="43"/>
      <c r="H361" s="3"/>
    </row>
    <row r="362" spans="1:8" ht="15.75" thickBot="1" x14ac:dyDescent="0.3">
      <c r="A362" s="44" t="s">
        <v>14</v>
      </c>
      <c r="B362" s="42" t="s">
        <v>120</v>
      </c>
      <c r="C362" s="55"/>
      <c r="D362" s="55"/>
      <c r="E362" s="55"/>
      <c r="F362" s="55"/>
      <c r="G362" s="201">
        <v>12019897.73</v>
      </c>
      <c r="H362" s="3"/>
    </row>
    <row r="363" spans="1:8" ht="15.75" thickBot="1" x14ac:dyDescent="0.3">
      <c r="A363" s="284" t="s">
        <v>113</v>
      </c>
      <c r="B363" s="285"/>
      <c r="C363" s="146">
        <f>SUM(C333:C362)</f>
        <v>2543588.96</v>
      </c>
      <c r="D363" s="146">
        <f>SUM(D333:D362)</f>
        <v>70000</v>
      </c>
      <c r="E363" s="146">
        <f>SUM(E333:E362)</f>
        <v>584205.43999999994</v>
      </c>
      <c r="F363" s="200">
        <f>SUM(F333:F362)</f>
        <v>0</v>
      </c>
      <c r="G363" s="202">
        <f>SUM(G333:G362)</f>
        <v>15419270</v>
      </c>
      <c r="H363" s="3"/>
    </row>
    <row r="364" spans="1:8" x14ac:dyDescent="0.25">
      <c r="A364" s="13"/>
      <c r="B364" s="5"/>
      <c r="C364" s="5"/>
      <c r="D364" s="5"/>
      <c r="E364" s="5"/>
      <c r="F364" s="45"/>
      <c r="G364" s="46"/>
      <c r="H364" s="3"/>
    </row>
    <row r="365" spans="1:8" x14ac:dyDescent="0.25">
      <c r="A365" s="6"/>
      <c r="B365" s="5"/>
      <c r="C365" s="5"/>
      <c r="D365" s="5"/>
      <c r="E365" s="280" t="s">
        <v>114</v>
      </c>
      <c r="F365" s="280"/>
      <c r="G365" s="46">
        <f>SUM(G363+F363+E363+D363+C363)</f>
        <v>18617064.399999999</v>
      </c>
      <c r="H365" s="3" t="s">
        <v>209</v>
      </c>
    </row>
    <row r="366" spans="1:8" x14ac:dyDescent="0.25">
      <c r="A366" s="6"/>
      <c r="B366" s="5"/>
      <c r="C366" s="5"/>
      <c r="D366" s="5"/>
      <c r="E366" s="228"/>
      <c r="F366" s="228"/>
      <c r="G366" s="46"/>
      <c r="H366" s="3"/>
    </row>
    <row r="367" spans="1:8" x14ac:dyDescent="0.25">
      <c r="A367" s="6"/>
      <c r="B367" s="5"/>
      <c r="C367" s="5" t="s">
        <v>115</v>
      </c>
      <c r="D367" s="5"/>
      <c r="E367" s="5"/>
      <c r="F367" s="5"/>
      <c r="G367" s="5"/>
      <c r="H367" s="3"/>
    </row>
    <row r="368" spans="1:8" x14ac:dyDescent="0.25">
      <c r="A368" s="280" t="s">
        <v>198</v>
      </c>
      <c r="B368" s="280"/>
      <c r="C368" s="228" t="s">
        <v>117</v>
      </c>
      <c r="D368" s="228"/>
      <c r="E368" s="228"/>
      <c r="F368" s="228"/>
      <c r="G368" s="228"/>
      <c r="H368" s="3"/>
    </row>
    <row r="369" spans="1:8" x14ac:dyDescent="0.25">
      <c r="A369" s="6"/>
      <c r="B369" s="5"/>
      <c r="C369" s="5"/>
      <c r="D369" s="5"/>
      <c r="E369" s="5"/>
      <c r="F369" s="5"/>
      <c r="G369" s="5"/>
      <c r="H369" s="3"/>
    </row>
    <row r="370" spans="1:8" x14ac:dyDescent="0.25">
      <c r="A370" s="6"/>
      <c r="B370" s="5"/>
      <c r="C370" s="5"/>
      <c r="D370" s="5"/>
      <c r="E370" s="5"/>
      <c r="F370" s="5"/>
    </row>
    <row r="371" spans="1:8" x14ac:dyDescent="0.25">
      <c r="A371" s="6"/>
      <c r="B371" s="5"/>
      <c r="C371" s="5"/>
      <c r="D371" s="5"/>
      <c r="E371" s="5"/>
      <c r="F371" s="5"/>
    </row>
    <row r="372" spans="1:8" x14ac:dyDescent="0.25">
      <c r="A372" s="6"/>
      <c r="B372" s="5"/>
      <c r="C372" s="5"/>
      <c r="D372" s="5"/>
      <c r="E372" s="5"/>
      <c r="F372" s="5"/>
    </row>
    <row r="373" spans="1:8" x14ac:dyDescent="0.25">
      <c r="A373" s="6"/>
      <c r="B373" s="5"/>
      <c r="C373" s="5"/>
      <c r="D373" s="5"/>
      <c r="E373" s="5"/>
      <c r="F373" s="5"/>
    </row>
    <row r="374" spans="1:8" x14ac:dyDescent="0.25">
      <c r="A374" s="6"/>
      <c r="B374" s="5"/>
      <c r="C374" s="5"/>
      <c r="D374" s="5"/>
      <c r="E374" s="5"/>
      <c r="F374" s="5"/>
    </row>
  </sheetData>
  <mergeCells count="38">
    <mergeCell ref="E365:F365"/>
    <mergeCell ref="A368:B368"/>
    <mergeCell ref="B322:C322"/>
    <mergeCell ref="A327:G327"/>
    <mergeCell ref="A328:G328"/>
    <mergeCell ref="A329:G329"/>
    <mergeCell ref="A330:G330"/>
    <mergeCell ref="A363:B363"/>
    <mergeCell ref="B266:D266"/>
    <mergeCell ref="A143:F143"/>
    <mergeCell ref="A241:C241"/>
    <mergeCell ref="A245:F245"/>
    <mergeCell ref="A246:F246"/>
    <mergeCell ref="A247:F247"/>
    <mergeCell ref="B248:C248"/>
    <mergeCell ref="A253:C253"/>
    <mergeCell ref="A256:B256"/>
    <mergeCell ref="C256:D256"/>
    <mergeCell ref="B264:D264"/>
    <mergeCell ref="B265:D265"/>
    <mergeCell ref="A142:F142"/>
    <mergeCell ref="B53:C53"/>
    <mergeCell ref="B54:C54"/>
    <mergeCell ref="B63:C63"/>
    <mergeCell ref="B64:C64"/>
    <mergeCell ref="A72:C72"/>
    <mergeCell ref="A73:C73"/>
    <mergeCell ref="A74:C74"/>
    <mergeCell ref="A136:B136"/>
    <mergeCell ref="C136:D136"/>
    <mergeCell ref="A140:F140"/>
    <mergeCell ref="A141:F141"/>
    <mergeCell ref="B44:C44"/>
    <mergeCell ref="B7:C7"/>
    <mergeCell ref="B8:C8"/>
    <mergeCell ref="B9:C9"/>
    <mergeCell ref="B10:C10"/>
    <mergeCell ref="B42:C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lperez</dc:creator>
  <cp:lastModifiedBy>Yndhira Neuman</cp:lastModifiedBy>
  <cp:lastPrinted>2018-01-12T18:15:59Z</cp:lastPrinted>
  <dcterms:created xsi:type="dcterms:W3CDTF">2015-01-02T15:41:45Z</dcterms:created>
  <dcterms:modified xsi:type="dcterms:W3CDTF">2018-05-02T18:04:08Z</dcterms:modified>
</cp:coreProperties>
</file>