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5600" windowHeight="11640"/>
  </bookViews>
  <sheets>
    <sheet name="REL.INGRESOS Y EGREOS MAR.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MARZO 2018." sheetId="10" r:id="rId7"/>
  </sheets>
  <definedNames>
    <definedName name="_xlnm.Print_Area" localSheetId="0">'REL.INGRESOS Y EGREOS MAR.2018 '!$A$3:$H$93</definedName>
    <definedName name="_xlnm.Print_Titles" localSheetId="0">'REL.INGRESOS Y EGREOS MAR.2018 '!$2:$8</definedName>
  </definedNames>
  <calcPr calcId="145621"/>
</workbook>
</file>

<file path=xl/calcChain.xml><?xml version="1.0" encoding="utf-8"?>
<calcChain xmlns="http://schemas.openxmlformats.org/spreadsheetml/2006/main">
  <c r="F87" i="9" l="1"/>
  <c r="J83" i="10"/>
  <c r="B51" i="10"/>
  <c r="A57" i="10"/>
  <c r="A51" i="10"/>
  <c r="C32" i="10"/>
  <c r="B56" i="10" s="1"/>
  <c r="D31" i="10"/>
  <c r="D30" i="10"/>
  <c r="D29" i="10"/>
  <c r="D28" i="10"/>
  <c r="D27" i="10"/>
  <c r="D26" i="10"/>
  <c r="D25" i="10"/>
  <c r="D24" i="10"/>
  <c r="D23" i="10"/>
  <c r="D22" i="10"/>
  <c r="D21" i="10"/>
  <c r="C51" i="10"/>
  <c r="B54" i="10" l="1"/>
  <c r="D32" i="10"/>
  <c r="E87" i="9" l="1"/>
  <c r="G87" i="9" l="1"/>
  <c r="G11" i="9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l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<sst xmlns="http://schemas.openxmlformats.org/spreadsheetml/2006/main" count="288" uniqueCount="118">
  <si>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</si>
  <si>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</si>
  <si>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</si>
  <si>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</si>
  <si>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</si>
  <si>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</si>
  <si>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</si>
  <si>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</si>
  <si>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</si>
  <si>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</si>
  <si>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</si>
  <si>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</si>
  <si>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</si>
  <si>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</si>
  <si>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</si>
  <si>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</si>
  <si>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</si>
  <si>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</si>
  <si>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</si>
  <si>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</si>
  <si>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</si>
  <si>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</si>
  <si>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</si>
  <si>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</si>
  <si>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</si>
  <si>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</si>
  <si>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</si>
  <si>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</si>
  <si>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</si>
  <si>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</si>
  <si>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</si>
  <si>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</si>
  <si>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</si>
  <si>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</si>
  <si>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</si>
  <si>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</si>
  <si>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</si>
  <si>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</si>
  <si>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</si>
  <si>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</si>
  <si>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</si>
  <si>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</si>
  <si>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</si>
  <si>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</si>
  <si>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</si>
  <si>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</si>
  <si>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</si>
  <si>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</si>
  <si>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</si>
  <si>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</si>
  <si>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</si>
  <si>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</si>
  <si>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</si>
  <si>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</si>
  <si>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</si>
  <si>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</si>
  <si>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</si>
  <si>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</si>
  <si>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</si>
  <si>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</si>
  <si>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</si>
  <si>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</si>
  <si>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</si>
  <si>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</si>
  <si>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</si>
  <si>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</si>
  <si>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</si>
  <si>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</si>
  <si>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</si>
  <si>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</si>
  <si>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</si>
  <si>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</si>
  <si>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</si>
  <si>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ALIMENTOS Y BEBIDAS</t>
  </si>
  <si>
    <t>DIRECCION GENERAL DE BIENES NACIONALES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</si>
  <si>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</si>
  <si>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</si>
  <si>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</si>
  <si>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</si>
  <si>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</si>
  <si>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</si>
  <si>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</si>
  <si>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</si>
  <si>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</si>
  <si>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</si>
  <si>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</si>
  <si>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</si>
  <si>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</t>
  </si>
  <si>
    <t>GENERAL</t>
  </si>
  <si>
    <t xml:space="preserve">          RELACION DE INGRESOS </t>
  </si>
  <si>
    <t xml:space="preserve">               CTA. 010-252052-6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</si>
  <si>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</si>
  <si>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</si>
  <si>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</si>
  <si>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COMPENSACION PERSONAL DE SEGURIDAD</t>
  </si>
  <si>
    <t xml:space="preserve"> CORRESP ( A LOS MESES NOV. DIC. EN)</t>
  </si>
  <si>
    <t>AGUA</t>
  </si>
  <si>
    <t>PUBLICIDAD Y PROPAGANDA</t>
  </si>
  <si>
    <t>SEGUROS DE PERSONAS</t>
  </si>
  <si>
    <t>GASOLINA</t>
  </si>
  <si>
    <t>MARZO 2018</t>
  </si>
  <si>
    <t>BALANCE FINAL AL 31 MARZO 2018</t>
  </si>
  <si>
    <t>Del 01 al 31 MARZO de  2018.</t>
  </si>
  <si>
    <t>ENERGIA ELECTRICA</t>
  </si>
  <si>
    <t>VIATICOS FUERA DEL PAIS</t>
  </si>
  <si>
    <t>PASAJES</t>
  </si>
  <si>
    <t>ALQUILERES Y RENTAS DE EDIFICIOS</t>
  </si>
  <si>
    <t>MANT Y REP DE EQ DE TRANSPORTE</t>
  </si>
  <si>
    <t>ENERO-MARZO</t>
  </si>
  <si>
    <t>MAR</t>
  </si>
  <si>
    <t>PREPARADO POR: LICDA VIRGINIA CASTRO</t>
  </si>
  <si>
    <t xml:space="preserve">   REVISADO POR:   LIC ERASMO GARCIA</t>
  </si>
  <si>
    <t xml:space="preserve">                                     AUX. CONTABILIDAD</t>
  </si>
  <si>
    <t xml:space="preserve">                                     ENCARGADO DE CONTABILIDAD</t>
  </si>
  <si>
    <t>NOTA: LA DIFERENCIA DE UN MONTO DE RD$ 30,836,185.34</t>
  </si>
  <si>
    <t xml:space="preserve">TRASLADO DE FONDOS CUENTA REPUBLICA DOMIINICANA LO CUELES </t>
  </si>
  <si>
    <t>CORRESPONDEN AL PERIODO DEL AÑO 2017.</t>
  </si>
  <si>
    <t>DIVISA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</si>
</sst>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_);\-#,##0.00"/>
  </numFmts>
  <fonts count="5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44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5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5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5" fontId="12" fillId="0" borderId="2" xfId="1" applyFont="1" applyBorder="1" applyAlignment="1">
      <alignment wrapText="1"/>
    </xf>
    <xf numFmtId="166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3" fontId="27" fillId="0" borderId="10" xfId="1" applyNumberFormat="1" applyFont="1" applyBorder="1"/>
    <xf numFmtId="0" fontId="1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43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43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4" fontId="41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/>
    </xf>
    <xf numFmtId="43" fontId="27" fillId="0" borderId="0" xfId="1" applyNumberFormat="1" applyFont="1" applyBorder="1" applyAlignment="1">
      <alignment horizontal="right"/>
    </xf>
    <xf numFmtId="43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39" fillId="0" borderId="10" xfId="1" applyFont="1" applyBorder="1"/>
    <xf numFmtId="0" fontId="39" fillId="0" borderId="10" xfId="0" applyFont="1" applyBorder="1"/>
    <xf numFmtId="0" fontId="39" fillId="0" borderId="13" xfId="0" applyFont="1" applyFill="1" applyBorder="1"/>
    <xf numFmtId="0" fontId="44" fillId="4" borderId="10" xfId="1" applyNumberFormat="1" applyFont="1" applyFill="1" applyBorder="1"/>
    <xf numFmtId="0" fontId="39" fillId="0" borderId="10" xfId="0" applyFont="1" applyBorder="1" applyAlignment="1">
      <alignment horizontal="center"/>
    </xf>
    <xf numFmtId="165" fontId="0" fillId="0" borderId="0" xfId="1" applyFont="1"/>
    <xf numFmtId="165" fontId="47" fillId="0" borderId="10" xfId="6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164" fontId="48" fillId="0" borderId="10" xfId="1" applyNumberFormat="1" applyFont="1" applyBorder="1"/>
    <xf numFmtId="0" fontId="44" fillId="4" borderId="10" xfId="0" applyFont="1" applyFill="1" applyBorder="1"/>
    <xf numFmtId="14" fontId="39" fillId="0" borderId="0" xfId="0" applyNumberFormat="1" applyFont="1" applyBorder="1"/>
    <xf numFmtId="0" fontId="39" fillId="0" borderId="0" xfId="0" applyFont="1" applyBorder="1"/>
    <xf numFmtId="165" fontId="39" fillId="0" borderId="0" xfId="1" applyFont="1" applyBorder="1"/>
    <xf numFmtId="14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5" fontId="45" fillId="0" borderId="0" xfId="1" applyFont="1" applyBorder="1"/>
    <xf numFmtId="165" fontId="42" fillId="0" borderId="0" xfId="1" applyFont="1" applyBorder="1"/>
    <xf numFmtId="0" fontId="15" fillId="0" borderId="0" xfId="0" applyFont="1" applyBorder="1"/>
    <xf numFmtId="0" fontId="5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left"/>
    </xf>
    <xf numFmtId="0" fontId="47" fillId="0" borderId="10" xfId="0" applyFont="1" applyBorder="1" applyAlignment="1">
      <alignment horizontal="right"/>
    </xf>
    <xf numFmtId="164" fontId="30" fillId="0" borderId="10" xfId="1" applyNumberFormat="1" applyFont="1" applyBorder="1"/>
    <xf numFmtId="14" fontId="44" fillId="4" borderId="1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0" fillId="0" borderId="0" xfId="0" applyFont="1"/>
    <xf numFmtId="0" fontId="48" fillId="0" borderId="0" xfId="0" applyFont="1"/>
    <xf numFmtId="164" fontId="0" fillId="0" borderId="0" xfId="1" applyNumberFormat="1" applyFont="1"/>
    <xf numFmtId="14" fontId="42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5" fontId="42" fillId="0" borderId="10" xfId="1" applyFont="1" applyBorder="1"/>
    <xf numFmtId="14" fontId="39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5" fontId="49" fillId="0" borderId="0" xfId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17" fontId="30" fillId="0" borderId="0" xfId="0" applyNumberFormat="1" applyFont="1" applyBorder="1" applyAlignment="1">
      <alignment horizontal="center"/>
    </xf>
    <xf numFmtId="0" fontId="30" fillId="0" borderId="11" xfId="0" applyNumberFormat="1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695324</xdr:colOff>
      <xdr:row>0</xdr:row>
      <xdr:rowOff>104775</xdr:rowOff>
    </xdr:from>
    <xdr:to>
      <xdr:col>6</xdr:col>
      <xdr:colOff>853439</xdr:colOff>
      <xdr:row>4</xdr:row>
      <xdr:rowOff>180975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4" y="104775"/>
          <a:ext cx="118681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518170</xdr:colOff>
      <xdr:row>0</xdr:row>
      <xdr:rowOff>100072</xdr:rowOff>
    </xdr:from>
    <xdr:to>
      <xdr:col>2</xdr:col>
      <xdr:colOff>38377</xdr:colOff>
      <xdr:row>4</xdr:row>
      <xdr:rowOff>176032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18170" y="100072"/>
          <a:ext cx="1339482" cy="84748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141563</xdr:colOff>
      <xdr:row>9</xdr:row>
      <xdr:rowOff>142876</xdr:rowOff>
    </xdr:from>
    <xdr:to>
      <xdr:col>0</xdr:col>
      <xdr:colOff>1444176</xdr:colOff>
      <xdr:row>15</xdr:row>
      <xdr:rowOff>23412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141563" y="1790701"/>
          <a:ext cx="1302613" cy="11378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318449</xdr:colOff>
      <xdr:row>10</xdr:row>
      <xdr:rowOff>104775</xdr:rowOff>
    </xdr:from>
    <xdr:to>
      <xdr:col>5</xdr:col>
      <xdr:colOff>71794</xdr:colOff>
      <xdr:row>15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7349" y="1943100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9:G93" totalsRowShown="0" headerRowDxfId="11" dataDxfId="9" headerRowBorderDxfId="10" tableBorderDxfId="8" totalsRowBorderDxfId="7">
  <autoFilter ref="A9:G93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8"/>
  <sheetViews>
    <sheetView showGridLines="0" tabSelected="1" showWhiteSpace="0" zoomScaleNormal="100" zoomScaleSheetLayoutView="100" workbookViewId="0">
      <selection activeCell="K94" sqref="K94"/>
    </sheetView>
  </sheetViews>
  <sheetFormatPr baseColWidth="10" defaultColWidth="11.42578125" defaultRowHeight="15" x14ac:dyDescent="0.25"/>
  <cols>
    <col min="1" max="1" width="12" style="9" customWidth="1"/>
    <col min="2" max="2" width="11.85546875" style="5" bestFit="1" customWidth="1"/>
    <col min="3" max="3" width="33.42578125" style="8" customWidth="1"/>
    <col min="4" max="4" width="19.140625" style="1" customWidth="1"/>
    <col min="5" max="5" width="27.28515625" style="1" customWidth="1"/>
    <col min="6" max="6" width="13.42578125" style="1" bestFit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 x14ac:dyDescent="0.3">
      <c r="A3" s="135" t="s">
        <v>74</v>
      </c>
      <c r="B3" s="135"/>
      <c r="C3" s="135"/>
      <c r="D3" s="135"/>
      <c r="E3" s="135"/>
      <c r="F3" s="135"/>
      <c r="G3" s="135"/>
    </row>
    <row r="5" spans="1:7" ht="18.75" x14ac:dyDescent="0.3">
      <c r="A5" s="136" t="s">
        <v>5</v>
      </c>
      <c r="B5" s="136"/>
      <c r="C5" s="136"/>
      <c r="D5" s="136"/>
      <c r="E5" s="136"/>
      <c r="F5" s="136"/>
      <c r="G5" s="136"/>
    </row>
    <row r="6" spans="1:7" ht="15.75" x14ac:dyDescent="0.25">
      <c r="A6" s="51" t="s">
        <v>8</v>
      </c>
      <c r="B6" s="4" t="s">
        <v>75</v>
      </c>
      <c r="C6" s="2"/>
      <c r="D6" s="3" t="s">
        <v>102</v>
      </c>
      <c r="E6" s="3"/>
      <c r="G6" s="28" t="s">
        <v>100</v>
      </c>
    </row>
    <row r="7" spans="1:7" ht="15.75" customHeight="1" x14ac:dyDescent="0.25">
      <c r="A7" s="137" t="s">
        <v>80</v>
      </c>
      <c r="B7" s="137"/>
      <c r="C7" s="137"/>
      <c r="D7" s="137"/>
      <c r="E7" s="137"/>
      <c r="F7" s="137"/>
      <c r="G7" s="137"/>
    </row>
    <row r="8" spans="1:7" ht="32.1" customHeight="1" x14ac:dyDescent="0.25"/>
    <row r="9" spans="1:7" s="29" customFormat="1" ht="15" customHeight="1" x14ac:dyDescent="0.25">
      <c r="A9" s="30" t="s">
        <v>0</v>
      </c>
      <c r="B9" s="31" t="s">
        <v>6</v>
      </c>
      <c r="C9" s="31" t="s">
        <v>1</v>
      </c>
      <c r="D9" s="31" t="s">
        <v>9</v>
      </c>
      <c r="E9" s="32" t="s">
        <v>2</v>
      </c>
      <c r="F9" s="32" t="s">
        <v>3</v>
      </c>
      <c r="G9" s="32" t="s">
        <v>4</v>
      </c>
    </row>
    <row r="10" spans="1:7" s="29" customFormat="1" ht="15.75" customHeight="1" x14ac:dyDescent="0.2">
      <c r="A10" s="84"/>
      <c r="B10" s="33"/>
      <c r="C10" s="33"/>
      <c r="D10" s="34" t="s">
        <v>7</v>
      </c>
      <c r="E10" s="83">
        <v>6586826.9199999999</v>
      </c>
      <c r="F10" s="35"/>
      <c r="G10" s="83">
        <v>6586826.9199999999</v>
      </c>
    </row>
    <row r="11" spans="1:7" s="29" customFormat="1" ht="15.75" customHeight="1" x14ac:dyDescent="0.2">
      <c r="A11" s="93">
        <v>43160</v>
      </c>
      <c r="B11" s="38" t="s">
        <v>71</v>
      </c>
      <c r="C11" s="37" t="s">
        <v>72</v>
      </c>
      <c r="D11" s="50"/>
      <c r="E11" s="100">
        <v>22455</v>
      </c>
      <c r="F11" s="48"/>
      <c r="G11" s="88">
        <f>G10+Table22[[#This Row],[DEBITO ]]-Table22[[#This Row],[CREDITO]]</f>
        <v>6609281.9199999999</v>
      </c>
    </row>
    <row r="12" spans="1:7" s="29" customFormat="1" ht="15.75" customHeight="1" x14ac:dyDescent="0.2">
      <c r="A12" s="93">
        <v>43160</v>
      </c>
      <c r="B12" s="38" t="s">
        <v>71</v>
      </c>
      <c r="C12" s="37" t="s">
        <v>72</v>
      </c>
      <c r="D12" s="49"/>
      <c r="E12" s="100">
        <v>11100</v>
      </c>
      <c r="F12" s="47"/>
      <c r="G12" s="88">
        <f>G11+Table22[[#This Row],[DEBITO ]]-Table22[[#This Row],[CREDITO]]</f>
        <v>6620381.9199999999</v>
      </c>
    </row>
    <row r="13" spans="1:7" s="29" customFormat="1" ht="15.75" customHeight="1" x14ac:dyDescent="0.2">
      <c r="A13" s="93">
        <v>43160</v>
      </c>
      <c r="B13" s="38" t="s">
        <v>71</v>
      </c>
      <c r="C13" s="37" t="s">
        <v>72</v>
      </c>
      <c r="D13" s="42"/>
      <c r="E13" s="100">
        <v>50000</v>
      </c>
      <c r="F13" s="47"/>
      <c r="G13" s="88">
        <f>G12+Table22[[#This Row],[DEBITO ]]-Table22[[#This Row],[CREDITO]]</f>
        <v>6670381.9199999999</v>
      </c>
    </row>
    <row r="14" spans="1:7" s="29" customFormat="1" ht="15.95" customHeight="1" x14ac:dyDescent="0.2">
      <c r="A14" s="93">
        <v>43161</v>
      </c>
      <c r="B14" s="38" t="s">
        <v>71</v>
      </c>
      <c r="C14" s="37" t="s">
        <v>72</v>
      </c>
      <c r="D14" s="42"/>
      <c r="E14" s="100">
        <v>3795.44</v>
      </c>
      <c r="F14" s="46"/>
      <c r="G14" s="88">
        <f>G13+Table22[[#This Row],[DEBITO ]]-Table22[[#This Row],[CREDITO]]</f>
        <v>6674177.3600000003</v>
      </c>
    </row>
    <row r="15" spans="1:7" s="29" customFormat="1" ht="15.95" customHeight="1" x14ac:dyDescent="0.2">
      <c r="A15" s="93">
        <v>43161</v>
      </c>
      <c r="B15" s="38" t="s">
        <v>71</v>
      </c>
      <c r="C15" s="37" t="s">
        <v>72</v>
      </c>
      <c r="D15" s="45"/>
      <c r="E15" s="100">
        <v>38835</v>
      </c>
      <c r="F15" s="46"/>
      <c r="G15" s="88">
        <f>G14+Table22[[#This Row],[DEBITO ]]-Table22[[#This Row],[CREDITO]]</f>
        <v>6713012.3600000003</v>
      </c>
    </row>
    <row r="16" spans="1:7" s="29" customFormat="1" ht="15.95" customHeight="1" x14ac:dyDescent="0.2">
      <c r="A16" s="93">
        <v>43164</v>
      </c>
      <c r="B16" s="38" t="s">
        <v>71</v>
      </c>
      <c r="C16" s="37" t="s">
        <v>72</v>
      </c>
      <c r="D16" s="45"/>
      <c r="E16" s="100">
        <v>62717</v>
      </c>
      <c r="F16" s="46"/>
      <c r="G16" s="88">
        <f>G15+Table22[[#This Row],[DEBITO ]]-Table22[[#This Row],[CREDITO]]</f>
        <v>6775729.3600000003</v>
      </c>
    </row>
    <row r="17" spans="1:7" s="29" customFormat="1" ht="15.95" customHeight="1" x14ac:dyDescent="0.2">
      <c r="A17" s="93">
        <v>43164</v>
      </c>
      <c r="B17" s="38" t="s">
        <v>71</v>
      </c>
      <c r="C17" s="37" t="s">
        <v>72</v>
      </c>
      <c r="D17" s="37"/>
      <c r="E17" s="100">
        <v>6396.25</v>
      </c>
      <c r="F17" s="41"/>
      <c r="G17" s="88">
        <f>G16+Table22[[#This Row],[DEBITO ]]-Table22[[#This Row],[CREDITO]]</f>
        <v>6782125.6100000003</v>
      </c>
    </row>
    <row r="18" spans="1:7" s="29" customFormat="1" ht="15.95" customHeight="1" x14ac:dyDescent="0.2">
      <c r="A18" s="93">
        <v>43164</v>
      </c>
      <c r="B18" s="38" t="s">
        <v>71</v>
      </c>
      <c r="C18" s="37" t="s">
        <v>72</v>
      </c>
      <c r="D18" s="37"/>
      <c r="E18" s="100">
        <v>30364.04</v>
      </c>
      <c r="F18" s="40"/>
      <c r="G18" s="88">
        <f>G17+Table22[[#This Row],[DEBITO ]]-Table22[[#This Row],[CREDITO]]</f>
        <v>6812489.6500000004</v>
      </c>
    </row>
    <row r="19" spans="1:7" s="29" customFormat="1" ht="15.95" customHeight="1" x14ac:dyDescent="0.2">
      <c r="A19" s="93">
        <v>43165</v>
      </c>
      <c r="B19" s="38" t="s">
        <v>71</v>
      </c>
      <c r="C19" s="37" t="s">
        <v>72</v>
      </c>
      <c r="D19" s="37"/>
      <c r="E19" s="100">
        <v>35568.26</v>
      </c>
      <c r="F19" s="43"/>
      <c r="G19" s="88">
        <f>G18+Table22[[#This Row],[DEBITO ]]-Table22[[#This Row],[CREDITO]]</f>
        <v>6848057.9100000001</v>
      </c>
    </row>
    <row r="20" spans="1:7" s="29" customFormat="1" ht="15.95" customHeight="1" x14ac:dyDescent="0.2">
      <c r="A20" s="93">
        <v>43165</v>
      </c>
      <c r="B20" s="38" t="s">
        <v>71</v>
      </c>
      <c r="C20" s="37" t="s">
        <v>72</v>
      </c>
      <c r="D20" s="37"/>
      <c r="E20" s="100">
        <v>1700</v>
      </c>
      <c r="F20" s="36"/>
      <c r="G20" s="88">
        <f>G19+Table22[[#This Row],[DEBITO ]]-Table22[[#This Row],[CREDITO]]</f>
        <v>6849757.9100000001</v>
      </c>
    </row>
    <row r="21" spans="1:7" s="29" customFormat="1" ht="15.95" customHeight="1" x14ac:dyDescent="0.2">
      <c r="A21" s="93">
        <v>43165</v>
      </c>
      <c r="B21" s="38" t="s">
        <v>71</v>
      </c>
      <c r="C21" s="37" t="s">
        <v>72</v>
      </c>
      <c r="D21" s="37"/>
      <c r="E21" s="100">
        <v>76172.77</v>
      </c>
      <c r="F21" s="43"/>
      <c r="G21" s="88">
        <f>G20+Table22[[#This Row],[DEBITO ]]-Table22[[#This Row],[CREDITO]]</f>
        <v>6925930.6799999997</v>
      </c>
    </row>
    <row r="22" spans="1:7" s="29" customFormat="1" ht="15.95" customHeight="1" x14ac:dyDescent="0.2">
      <c r="A22" s="93">
        <v>43165</v>
      </c>
      <c r="B22" s="38" t="s">
        <v>71</v>
      </c>
      <c r="C22" s="37" t="s">
        <v>72</v>
      </c>
      <c r="D22" s="37"/>
      <c r="E22" s="100">
        <v>340</v>
      </c>
      <c r="F22" s="43"/>
      <c r="G22" s="88">
        <f>G21+Table22[[#This Row],[DEBITO ]]-Table22[[#This Row],[CREDITO]]</f>
        <v>6926270.6799999997</v>
      </c>
    </row>
    <row r="23" spans="1:7" s="29" customFormat="1" ht="15.95" customHeight="1" x14ac:dyDescent="0.2">
      <c r="A23" s="93">
        <v>43165</v>
      </c>
      <c r="B23" s="38" t="s">
        <v>71</v>
      </c>
      <c r="C23" s="37" t="s">
        <v>72</v>
      </c>
      <c r="D23" s="37"/>
      <c r="E23" s="100">
        <v>345.74</v>
      </c>
      <c r="F23" s="44"/>
      <c r="G23" s="88">
        <f>G22+Table22[[#This Row],[DEBITO ]]-Table22[[#This Row],[CREDITO]]</f>
        <v>6926616.4199999999</v>
      </c>
    </row>
    <row r="24" spans="1:7" s="29" customFormat="1" ht="15.75" customHeight="1" x14ac:dyDescent="0.2">
      <c r="A24" s="123">
        <v>43166</v>
      </c>
      <c r="B24" s="38" t="s">
        <v>71</v>
      </c>
      <c r="C24" s="37" t="s">
        <v>72</v>
      </c>
      <c r="D24" s="37"/>
      <c r="E24" s="100">
        <v>1360</v>
      </c>
      <c r="F24" s="44"/>
      <c r="G24" s="88">
        <f>G23+Table22[[#This Row],[DEBITO ]]-Table22[[#This Row],[CREDITO]]</f>
        <v>6927976.4199999999</v>
      </c>
    </row>
    <row r="25" spans="1:7" s="29" customFormat="1" ht="15.75" customHeight="1" x14ac:dyDescent="0.2">
      <c r="A25" s="123">
        <v>43166</v>
      </c>
      <c r="B25" s="38" t="s">
        <v>71</v>
      </c>
      <c r="C25" s="37" t="s">
        <v>72</v>
      </c>
      <c r="D25" s="42"/>
      <c r="E25" s="100">
        <v>1434.69</v>
      </c>
      <c r="F25" s="43"/>
      <c r="G25" s="88">
        <f>G24+Table22[[#This Row],[DEBITO ]]-Table22[[#This Row],[CREDITO]]</f>
        <v>6929411.1100000003</v>
      </c>
    </row>
    <row r="26" spans="1:7" s="29" customFormat="1" ht="15.75" customHeight="1" x14ac:dyDescent="0.2">
      <c r="A26" s="123">
        <v>43166</v>
      </c>
      <c r="B26" s="38" t="s">
        <v>71</v>
      </c>
      <c r="C26" s="37" t="s">
        <v>72</v>
      </c>
      <c r="D26" s="42"/>
      <c r="E26" s="100">
        <v>58625.31</v>
      </c>
      <c r="F26" s="43"/>
      <c r="G26" s="88">
        <f>G25+Table22[[#This Row],[DEBITO ]]-Table22[[#This Row],[CREDITO]]</f>
        <v>6988036.4199999999</v>
      </c>
    </row>
    <row r="27" spans="1:7" s="29" customFormat="1" ht="15.75" customHeight="1" x14ac:dyDescent="0.2">
      <c r="A27" s="123">
        <v>43166</v>
      </c>
      <c r="B27" s="38" t="s">
        <v>71</v>
      </c>
      <c r="C27" s="37" t="s">
        <v>72</v>
      </c>
      <c r="D27" s="37"/>
      <c r="E27" s="100">
        <v>300</v>
      </c>
      <c r="F27" s="43"/>
      <c r="G27" s="88">
        <f>G26+Table22[[#This Row],[DEBITO ]]-Table22[[#This Row],[CREDITO]]</f>
        <v>6988336.4199999999</v>
      </c>
    </row>
    <row r="28" spans="1:7" s="29" customFormat="1" ht="15.75" customHeight="1" x14ac:dyDescent="0.2">
      <c r="A28" s="123">
        <v>43166</v>
      </c>
      <c r="B28" s="38" t="s">
        <v>71</v>
      </c>
      <c r="C28" s="37" t="s">
        <v>72</v>
      </c>
      <c r="D28" s="37"/>
      <c r="E28" s="100">
        <v>267025</v>
      </c>
      <c r="F28" s="36"/>
      <c r="G28" s="88">
        <f>G27+Table22[[#This Row],[DEBITO ]]-Table22[[#This Row],[CREDITO]]</f>
        <v>7255361.4199999999</v>
      </c>
    </row>
    <row r="29" spans="1:7" s="29" customFormat="1" ht="15.75" customHeight="1" x14ac:dyDescent="0.2">
      <c r="A29" s="93">
        <v>43167</v>
      </c>
      <c r="B29" s="38" t="s">
        <v>71</v>
      </c>
      <c r="C29" s="37" t="s">
        <v>72</v>
      </c>
      <c r="D29" s="37"/>
      <c r="E29" s="100">
        <v>781.32</v>
      </c>
      <c r="F29" s="36"/>
      <c r="G29" s="88">
        <f>G28+Table22[[#This Row],[DEBITO ]]-Table22[[#This Row],[CREDITO]]</f>
        <v>7256142.7400000002</v>
      </c>
    </row>
    <row r="30" spans="1:7" s="29" customFormat="1" ht="15.75" customHeight="1" x14ac:dyDescent="0.2">
      <c r="A30" s="93">
        <v>43167</v>
      </c>
      <c r="B30" s="38" t="s">
        <v>71</v>
      </c>
      <c r="C30" s="37" t="s">
        <v>72</v>
      </c>
      <c r="D30" s="37"/>
      <c r="E30" s="100">
        <v>35809.910000000003</v>
      </c>
      <c r="F30" s="39"/>
      <c r="G30" s="88">
        <f>G29+Table22[[#This Row],[DEBITO ]]-Table22[[#This Row],[CREDITO]]</f>
        <v>7291952.6500000004</v>
      </c>
    </row>
    <row r="31" spans="1:7" s="29" customFormat="1" ht="15.75" customHeight="1" x14ac:dyDescent="0.2">
      <c r="A31" s="93">
        <v>43167</v>
      </c>
      <c r="B31" s="38" t="s">
        <v>71</v>
      </c>
      <c r="C31" s="37" t="s">
        <v>72</v>
      </c>
      <c r="D31" s="37"/>
      <c r="E31" s="100">
        <v>900.09</v>
      </c>
      <c r="F31" s="39"/>
      <c r="G31" s="88">
        <f>G30+Table22[[#This Row],[DEBITO ]]-Table22[[#This Row],[CREDITO]]</f>
        <v>7292852.7400000002</v>
      </c>
    </row>
    <row r="32" spans="1:7" s="29" customFormat="1" ht="15.75" customHeight="1" x14ac:dyDescent="0.2">
      <c r="A32" s="93">
        <v>43167</v>
      </c>
      <c r="B32" s="38" t="s">
        <v>71</v>
      </c>
      <c r="C32" s="37" t="s">
        <v>72</v>
      </c>
      <c r="D32" s="37"/>
      <c r="E32" s="100">
        <v>1190</v>
      </c>
      <c r="F32" s="43"/>
      <c r="G32" s="88">
        <f>G31+Table22[[#This Row],[DEBITO ]]-Table22[[#This Row],[CREDITO]]</f>
        <v>7294042.7400000002</v>
      </c>
    </row>
    <row r="33" spans="1:7" s="29" customFormat="1" ht="15.75" customHeight="1" x14ac:dyDescent="0.2">
      <c r="A33" s="93">
        <v>43168</v>
      </c>
      <c r="B33" s="38" t="s">
        <v>71</v>
      </c>
      <c r="C33" s="37" t="s">
        <v>72</v>
      </c>
      <c r="D33" s="53"/>
      <c r="E33" s="100">
        <v>442</v>
      </c>
      <c r="F33" s="57"/>
      <c r="G33" s="88">
        <f>G32+Table22[[#This Row],[DEBITO ]]-Table22[[#This Row],[CREDITO]]</f>
        <v>7294484.7400000002</v>
      </c>
    </row>
    <row r="34" spans="1:7" s="29" customFormat="1" ht="15.75" customHeight="1" x14ac:dyDescent="0.2">
      <c r="A34" s="93">
        <v>43168</v>
      </c>
      <c r="B34" s="38" t="s">
        <v>71</v>
      </c>
      <c r="C34" s="37" t="s">
        <v>72</v>
      </c>
      <c r="D34" s="53"/>
      <c r="E34" s="100">
        <v>170</v>
      </c>
      <c r="F34" s="57"/>
      <c r="G34" s="88">
        <f>G33+Table22[[#This Row],[DEBITO ]]-Table22[[#This Row],[CREDITO]]</f>
        <v>7294654.7400000002</v>
      </c>
    </row>
    <row r="35" spans="1:7" s="29" customFormat="1" ht="15.75" customHeight="1" x14ac:dyDescent="0.2">
      <c r="A35" s="93">
        <v>43168</v>
      </c>
      <c r="B35" s="38" t="s">
        <v>71</v>
      </c>
      <c r="C35" s="37" t="s">
        <v>72</v>
      </c>
      <c r="D35" s="53"/>
      <c r="E35" s="100">
        <v>114.44</v>
      </c>
      <c r="F35" s="57"/>
      <c r="G35" s="88">
        <f>G34+Table22[[#This Row],[DEBITO ]]-Table22[[#This Row],[CREDITO]]</f>
        <v>7294769.1800000006</v>
      </c>
    </row>
    <row r="36" spans="1:7" s="29" customFormat="1" ht="15.75" customHeight="1" x14ac:dyDescent="0.2">
      <c r="A36" s="93">
        <v>43168</v>
      </c>
      <c r="B36" s="38" t="s">
        <v>71</v>
      </c>
      <c r="C36" s="37" t="s">
        <v>72</v>
      </c>
      <c r="D36" s="53"/>
      <c r="E36" s="100">
        <v>25033.56</v>
      </c>
      <c r="F36" s="57"/>
      <c r="G36" s="88">
        <f>G35+Table22[[#This Row],[DEBITO ]]-Table22[[#This Row],[CREDITO]]</f>
        <v>7319802.7400000002</v>
      </c>
    </row>
    <row r="37" spans="1:7" s="29" customFormat="1" ht="15.75" customHeight="1" x14ac:dyDescent="0.2">
      <c r="A37" s="93">
        <v>43168</v>
      </c>
      <c r="B37" s="38" t="s">
        <v>71</v>
      </c>
      <c r="C37" s="37" t="s">
        <v>72</v>
      </c>
      <c r="D37" s="53"/>
      <c r="E37" s="100">
        <v>25000</v>
      </c>
      <c r="F37" s="57"/>
      <c r="G37" s="88">
        <f>G36+Table22[[#This Row],[DEBITO ]]-Table22[[#This Row],[CREDITO]]</f>
        <v>7344802.7400000002</v>
      </c>
    </row>
    <row r="38" spans="1:7" s="29" customFormat="1" ht="15.75" customHeight="1" x14ac:dyDescent="0.2">
      <c r="A38" s="93">
        <v>43171</v>
      </c>
      <c r="B38" s="38" t="s">
        <v>71</v>
      </c>
      <c r="C38" s="37" t="s">
        <v>72</v>
      </c>
      <c r="D38" s="53"/>
      <c r="E38" s="100">
        <v>204.61</v>
      </c>
      <c r="F38" s="57"/>
      <c r="G38" s="88">
        <f>G37+Table22[[#This Row],[DEBITO ]]-Table22[[#This Row],[CREDITO]]</f>
        <v>7345007.3500000006</v>
      </c>
    </row>
    <row r="39" spans="1:7" s="29" customFormat="1" ht="15.75" customHeight="1" x14ac:dyDescent="0.2">
      <c r="A39" s="93">
        <v>43171</v>
      </c>
      <c r="B39" s="38" t="s">
        <v>71</v>
      </c>
      <c r="C39" s="37" t="s">
        <v>72</v>
      </c>
      <c r="D39" s="53"/>
      <c r="E39" s="100">
        <v>340</v>
      </c>
      <c r="F39" s="57"/>
      <c r="G39" s="88">
        <f>G38+Table22[[#This Row],[DEBITO ]]-Table22[[#This Row],[CREDITO]]</f>
        <v>7345347.3500000006</v>
      </c>
    </row>
    <row r="40" spans="1:7" s="29" customFormat="1" ht="15.75" customHeight="1" x14ac:dyDescent="0.2">
      <c r="A40" s="93">
        <v>43171</v>
      </c>
      <c r="B40" s="38" t="s">
        <v>71</v>
      </c>
      <c r="C40" s="37" t="s">
        <v>72</v>
      </c>
      <c r="D40" s="53"/>
      <c r="E40" s="100">
        <v>19785.39</v>
      </c>
      <c r="F40" s="57"/>
      <c r="G40" s="88">
        <f>G39+Table22[[#This Row],[DEBITO ]]-Table22[[#This Row],[CREDITO]]</f>
        <v>7365132.7400000002</v>
      </c>
    </row>
    <row r="41" spans="1:7" s="29" customFormat="1" ht="15.75" customHeight="1" x14ac:dyDescent="0.2">
      <c r="A41" s="93">
        <v>43171</v>
      </c>
      <c r="B41" s="38" t="s">
        <v>71</v>
      </c>
      <c r="C41" s="37" t="s">
        <v>72</v>
      </c>
      <c r="D41" s="53"/>
      <c r="E41" s="100">
        <v>6620.55</v>
      </c>
      <c r="F41" s="57"/>
      <c r="G41" s="88">
        <f>G40+Table22[[#This Row],[DEBITO ]]-Table22[[#This Row],[CREDITO]]</f>
        <v>7371753.29</v>
      </c>
    </row>
    <row r="42" spans="1:7" s="29" customFormat="1" ht="15.75" customHeight="1" x14ac:dyDescent="0.2">
      <c r="A42" s="93">
        <v>43171</v>
      </c>
      <c r="B42" s="38" t="s">
        <v>71</v>
      </c>
      <c r="C42" s="37" t="s">
        <v>72</v>
      </c>
      <c r="D42" s="53"/>
      <c r="E42" s="100">
        <v>38000</v>
      </c>
      <c r="F42" s="57"/>
      <c r="G42" s="88">
        <f>G41+Table22[[#This Row],[DEBITO ]]-Table22[[#This Row],[CREDITO]]</f>
        <v>7409753.29</v>
      </c>
    </row>
    <row r="43" spans="1:7" s="29" customFormat="1" ht="15.75" customHeight="1" x14ac:dyDescent="0.2">
      <c r="A43" s="93">
        <v>43172</v>
      </c>
      <c r="B43" s="38" t="s">
        <v>71</v>
      </c>
      <c r="C43" s="37" t="s">
        <v>72</v>
      </c>
      <c r="D43" s="53"/>
      <c r="E43" s="100">
        <v>6300</v>
      </c>
      <c r="F43" s="57"/>
      <c r="G43" s="88">
        <f>G42+Table22[[#This Row],[DEBITO ]]-Table22[[#This Row],[CREDITO]]</f>
        <v>7416053.29</v>
      </c>
    </row>
    <row r="44" spans="1:7" s="29" customFormat="1" ht="15.75" customHeight="1" x14ac:dyDescent="0.2">
      <c r="A44" s="93">
        <v>43173</v>
      </c>
      <c r="B44" s="38" t="s">
        <v>71</v>
      </c>
      <c r="C44" s="37" t="s">
        <v>72</v>
      </c>
      <c r="D44" s="53"/>
      <c r="E44" s="100">
        <v>300</v>
      </c>
      <c r="F44" s="57"/>
      <c r="G44" s="88">
        <f>G43+Table22[[#This Row],[DEBITO ]]-Table22[[#This Row],[CREDITO]]</f>
        <v>7416353.29</v>
      </c>
    </row>
    <row r="45" spans="1:7" s="29" customFormat="1" ht="15.75" customHeight="1" x14ac:dyDescent="0.2">
      <c r="A45" s="93">
        <v>43173</v>
      </c>
      <c r="B45" s="38" t="s">
        <v>71</v>
      </c>
      <c r="C45" s="37" t="s">
        <v>72</v>
      </c>
      <c r="D45" s="53"/>
      <c r="E45" s="100">
        <v>38782</v>
      </c>
      <c r="F45" s="57"/>
      <c r="G45" s="88">
        <f>G44+Table22[[#This Row],[DEBITO ]]-Table22[[#This Row],[CREDITO]]</f>
        <v>7455135.29</v>
      </c>
    </row>
    <row r="46" spans="1:7" s="29" customFormat="1" ht="15.75" customHeight="1" x14ac:dyDescent="0.2">
      <c r="A46" s="93">
        <v>43173</v>
      </c>
      <c r="B46" s="38" t="s">
        <v>71</v>
      </c>
      <c r="C46" s="37" t="s">
        <v>72</v>
      </c>
      <c r="D46" s="53"/>
      <c r="E46" s="100">
        <v>15000</v>
      </c>
      <c r="F46" s="57"/>
      <c r="G46" s="88">
        <f>G45+Table22[[#This Row],[DEBITO ]]-Table22[[#This Row],[CREDITO]]</f>
        <v>7470135.29</v>
      </c>
    </row>
    <row r="47" spans="1:7" s="29" customFormat="1" ht="15.75" customHeight="1" x14ac:dyDescent="0.2">
      <c r="A47" s="93">
        <v>43174</v>
      </c>
      <c r="B47" s="38" t="s">
        <v>71</v>
      </c>
      <c r="C47" s="37" t="s">
        <v>72</v>
      </c>
      <c r="D47" s="53"/>
      <c r="E47" s="100">
        <v>65561.17</v>
      </c>
      <c r="F47" s="57"/>
      <c r="G47" s="88">
        <f>G46+Table22[[#This Row],[DEBITO ]]-Table22[[#This Row],[CREDITO]]</f>
        <v>7535696.46</v>
      </c>
    </row>
    <row r="48" spans="1:7" s="29" customFormat="1" ht="15.75" customHeight="1" x14ac:dyDescent="0.2">
      <c r="A48" s="93">
        <v>43174</v>
      </c>
      <c r="B48" s="38" t="s">
        <v>71</v>
      </c>
      <c r="C48" s="37" t="s">
        <v>72</v>
      </c>
      <c r="D48" s="53"/>
      <c r="E48" s="100">
        <v>232.83</v>
      </c>
      <c r="F48" s="57"/>
      <c r="G48" s="88">
        <f>G47+Table22[[#This Row],[DEBITO ]]-Table22[[#This Row],[CREDITO]]</f>
        <v>7535929.29</v>
      </c>
    </row>
    <row r="49" spans="1:11" s="29" customFormat="1" ht="15.75" customHeight="1" x14ac:dyDescent="0.2">
      <c r="A49" s="93">
        <v>43174</v>
      </c>
      <c r="B49" s="38" t="s">
        <v>71</v>
      </c>
      <c r="C49" s="37" t="s">
        <v>72</v>
      </c>
      <c r="D49" s="53"/>
      <c r="E49" s="100">
        <v>340</v>
      </c>
      <c r="F49" s="57"/>
      <c r="G49" s="88">
        <f>G48+Table22[[#This Row],[DEBITO ]]-Table22[[#This Row],[CREDITO]]</f>
        <v>7536269.29</v>
      </c>
    </row>
    <row r="50" spans="1:11" s="29" customFormat="1" ht="15.75" customHeight="1" x14ac:dyDescent="0.2">
      <c r="A50" s="93">
        <v>43174</v>
      </c>
      <c r="B50" s="38" t="s">
        <v>71</v>
      </c>
      <c r="C50" s="37" t="s">
        <v>72</v>
      </c>
      <c r="D50" s="53"/>
      <c r="E50" s="100">
        <v>962.5</v>
      </c>
      <c r="F50" s="57"/>
      <c r="G50" s="88">
        <f>G49+Table22[[#This Row],[DEBITO ]]-Table22[[#This Row],[CREDITO]]</f>
        <v>7537231.79</v>
      </c>
    </row>
    <row r="51" spans="1:11" s="29" customFormat="1" ht="15.75" customHeight="1" x14ac:dyDescent="0.2">
      <c r="A51" s="93">
        <v>43175</v>
      </c>
      <c r="B51" s="38" t="s">
        <v>71</v>
      </c>
      <c r="C51" s="37" t="s">
        <v>72</v>
      </c>
      <c r="D51" s="53"/>
      <c r="E51" s="100">
        <v>55936.02</v>
      </c>
      <c r="F51" s="57"/>
      <c r="G51" s="88">
        <f>G50+Table22[[#This Row],[DEBITO ]]-Table22[[#This Row],[CREDITO]]</f>
        <v>7593167.8099999996</v>
      </c>
    </row>
    <row r="52" spans="1:11" s="29" customFormat="1" ht="15.75" customHeight="1" x14ac:dyDescent="0.2">
      <c r="A52" s="93">
        <v>43175</v>
      </c>
      <c r="B52" s="38" t="s">
        <v>71</v>
      </c>
      <c r="C52" s="37" t="s">
        <v>72</v>
      </c>
      <c r="D52" s="53"/>
      <c r="E52" s="100">
        <v>170</v>
      </c>
      <c r="F52" s="57"/>
      <c r="G52" s="88">
        <f>G51+Table22[[#This Row],[DEBITO ]]-Table22[[#This Row],[CREDITO]]</f>
        <v>7593337.8099999996</v>
      </c>
    </row>
    <row r="53" spans="1:11" s="29" customFormat="1" ht="15.75" customHeight="1" x14ac:dyDescent="0.2">
      <c r="A53" s="93">
        <v>43175</v>
      </c>
      <c r="B53" s="38" t="s">
        <v>71</v>
      </c>
      <c r="C53" s="37" t="s">
        <v>72</v>
      </c>
      <c r="D53" s="53"/>
      <c r="E53" s="100">
        <v>108.98</v>
      </c>
      <c r="F53" s="57"/>
      <c r="G53" s="88">
        <f>G52+Table22[[#This Row],[DEBITO ]]-Table22[[#This Row],[CREDITO]]</f>
        <v>7593446.79</v>
      </c>
    </row>
    <row r="54" spans="1:11" s="29" customFormat="1" ht="15.75" customHeight="1" x14ac:dyDescent="0.2">
      <c r="A54" s="93">
        <v>43178</v>
      </c>
      <c r="B54" s="38" t="s">
        <v>71</v>
      </c>
      <c r="C54" s="37" t="s">
        <v>72</v>
      </c>
      <c r="D54" s="53"/>
      <c r="E54" s="100">
        <v>68.05</v>
      </c>
      <c r="F54" s="57"/>
      <c r="G54" s="88">
        <f>G53+Table22[[#This Row],[DEBITO ]]-Table22[[#This Row],[CREDITO]]</f>
        <v>7593514.8399999999</v>
      </c>
    </row>
    <row r="55" spans="1:11" s="29" customFormat="1" ht="15.75" customHeight="1" x14ac:dyDescent="0.2">
      <c r="A55" s="93">
        <v>43178</v>
      </c>
      <c r="B55" s="38" t="s">
        <v>71</v>
      </c>
      <c r="C55" s="37" t="s">
        <v>72</v>
      </c>
      <c r="D55" s="53"/>
      <c r="E55" s="100">
        <v>26064.18</v>
      </c>
      <c r="F55" s="57"/>
      <c r="G55" s="88">
        <f>G54+Table22[[#This Row],[DEBITO ]]-Table22[[#This Row],[CREDITO]]</f>
        <v>7619579.0199999996</v>
      </c>
    </row>
    <row r="56" spans="1:11" s="29" customFormat="1" ht="15.75" customHeight="1" x14ac:dyDescent="0.2">
      <c r="A56" s="93">
        <v>43178</v>
      </c>
      <c r="B56" s="38" t="s">
        <v>71</v>
      </c>
      <c r="C56" s="37" t="s">
        <v>72</v>
      </c>
      <c r="D56" s="53"/>
      <c r="E56" s="100">
        <v>170</v>
      </c>
      <c r="F56" s="57"/>
      <c r="G56" s="88">
        <f>G55+Table22[[#This Row],[DEBITO ]]-Table22[[#This Row],[CREDITO]]</f>
        <v>7619749.0199999996</v>
      </c>
    </row>
    <row r="57" spans="1:11" s="29" customFormat="1" ht="15.75" customHeight="1" x14ac:dyDescent="0.2">
      <c r="A57" s="93">
        <v>43178</v>
      </c>
      <c r="B57" s="38" t="s">
        <v>71</v>
      </c>
      <c r="C57" s="37" t="s">
        <v>72</v>
      </c>
      <c r="D57" s="53"/>
      <c r="E57" s="100">
        <v>87.82</v>
      </c>
      <c r="F57" s="57"/>
      <c r="G57" s="88">
        <f>G56+Table22[[#This Row],[DEBITO ]]-Table22[[#This Row],[CREDITO]]</f>
        <v>7619836.8399999999</v>
      </c>
    </row>
    <row r="58" spans="1:11" s="29" customFormat="1" ht="15.75" customHeight="1" x14ac:dyDescent="0.2">
      <c r="A58" s="93">
        <v>43178</v>
      </c>
      <c r="B58" s="38" t="s">
        <v>71</v>
      </c>
      <c r="C58" s="37" t="s">
        <v>72</v>
      </c>
      <c r="D58" s="53"/>
      <c r="E58" s="100">
        <v>164894.45000000001</v>
      </c>
      <c r="F58" s="57"/>
      <c r="G58" s="88">
        <f>G57+Table22[[#This Row],[DEBITO ]]-Table22[[#This Row],[CREDITO]]</f>
        <v>7784731.29</v>
      </c>
    </row>
    <row r="59" spans="1:11" s="29" customFormat="1" ht="15.75" customHeight="1" x14ac:dyDescent="0.2">
      <c r="A59" s="93">
        <v>43179</v>
      </c>
      <c r="B59" s="38" t="s">
        <v>71</v>
      </c>
      <c r="C59" s="37" t="s">
        <v>72</v>
      </c>
      <c r="D59" s="53"/>
      <c r="E59" s="100">
        <v>96573</v>
      </c>
      <c r="F59" s="57"/>
      <c r="G59" s="88">
        <f>G58+Table22[[#This Row],[DEBITO ]]-Table22[[#This Row],[CREDITO]]</f>
        <v>7881304.29</v>
      </c>
    </row>
    <row r="60" spans="1:11" s="29" customFormat="1" ht="15.75" customHeight="1" x14ac:dyDescent="0.25">
      <c r="A60" s="93">
        <v>43179</v>
      </c>
      <c r="B60" s="38" t="s">
        <v>71</v>
      </c>
      <c r="C60" s="37" t="s">
        <v>72</v>
      </c>
      <c r="D60" s="53"/>
      <c r="E60" s="100">
        <v>1250</v>
      </c>
      <c r="F60" s="57"/>
      <c r="G60" s="88">
        <f>G59+Table22[[#This Row],[DEBITO ]]-Table22[[#This Row],[CREDITO]]</f>
        <v>7882554.29</v>
      </c>
      <c r="K60" s="8"/>
    </row>
    <row r="61" spans="1:11" s="29" customFormat="1" ht="15.75" customHeight="1" x14ac:dyDescent="0.2">
      <c r="A61" s="93">
        <v>43185</v>
      </c>
      <c r="B61" s="38" t="s">
        <v>71</v>
      </c>
      <c r="C61" s="37" t="s">
        <v>72</v>
      </c>
      <c r="D61" s="53"/>
      <c r="E61" s="100">
        <v>1500</v>
      </c>
      <c r="F61" s="57"/>
      <c r="G61" s="88">
        <f>G60+Table22[[#This Row],[DEBITO ]]-Table22[[#This Row],[CREDITO]]</f>
        <v>7884054.29</v>
      </c>
    </row>
    <row r="62" spans="1:11" s="29" customFormat="1" ht="15.75" customHeight="1" x14ac:dyDescent="0.2">
      <c r="A62" s="93">
        <v>43185</v>
      </c>
      <c r="B62" s="38" t="s">
        <v>71</v>
      </c>
      <c r="C62" s="37" t="s">
        <v>72</v>
      </c>
      <c r="D62" s="53"/>
      <c r="E62" s="100">
        <v>1807.32</v>
      </c>
      <c r="F62" s="57"/>
      <c r="G62" s="88">
        <f>G61+Table22[[#This Row],[DEBITO ]]-Table22[[#This Row],[CREDITO]]</f>
        <v>7885861.6100000003</v>
      </c>
    </row>
    <row r="63" spans="1:11" s="29" customFormat="1" ht="15.75" customHeight="1" x14ac:dyDescent="0.2">
      <c r="A63" s="93">
        <v>43185</v>
      </c>
      <c r="B63" s="38" t="s">
        <v>71</v>
      </c>
      <c r="C63" s="37" t="s">
        <v>72</v>
      </c>
      <c r="D63" s="53"/>
      <c r="E63" s="100">
        <v>9459.0499999999993</v>
      </c>
      <c r="F63" s="85"/>
      <c r="G63" s="88">
        <f>G62+Table22[[#This Row],[DEBITO ]]-Table22[[#This Row],[CREDITO]]</f>
        <v>7895320.6600000001</v>
      </c>
    </row>
    <row r="64" spans="1:11" s="29" customFormat="1" ht="15.75" customHeight="1" x14ac:dyDescent="0.2">
      <c r="A64" s="93">
        <v>43185</v>
      </c>
      <c r="B64" s="38" t="s">
        <v>71</v>
      </c>
      <c r="C64" s="37" t="s">
        <v>72</v>
      </c>
      <c r="D64" s="53"/>
      <c r="E64" s="100">
        <v>191.95</v>
      </c>
      <c r="F64" s="85"/>
      <c r="G64" s="88">
        <f>G63+Table22[[#This Row],[DEBITO ]]-Table22[[#This Row],[CREDITO]]</f>
        <v>7895512.6100000003</v>
      </c>
    </row>
    <row r="65" spans="1:7" s="29" customFormat="1" ht="15.75" customHeight="1" x14ac:dyDescent="0.2">
      <c r="A65" s="93">
        <v>43185</v>
      </c>
      <c r="B65" s="38" t="s">
        <v>71</v>
      </c>
      <c r="C65" s="37" t="s">
        <v>72</v>
      </c>
      <c r="D65" s="97"/>
      <c r="E65" s="100">
        <v>340</v>
      </c>
      <c r="F65" s="85"/>
      <c r="G65" s="88">
        <f>G64+Table22[[#This Row],[DEBITO ]]-Table22[[#This Row],[CREDITO]]</f>
        <v>7895852.6100000003</v>
      </c>
    </row>
    <row r="66" spans="1:7" s="29" customFormat="1" ht="15.75" customHeight="1" x14ac:dyDescent="0.2">
      <c r="A66" s="93">
        <v>43185</v>
      </c>
      <c r="B66" s="38" t="s">
        <v>71</v>
      </c>
      <c r="C66" s="37" t="s">
        <v>72</v>
      </c>
      <c r="D66" s="53"/>
      <c r="E66" s="100">
        <v>2797.29</v>
      </c>
      <c r="F66" s="85"/>
      <c r="G66" s="88">
        <f>G65-Table22[[#This Row],[CREDITO]]</f>
        <v>7895852.6100000003</v>
      </c>
    </row>
    <row r="67" spans="1:7" s="29" customFormat="1" ht="15.75" customHeight="1" x14ac:dyDescent="0.2">
      <c r="A67" s="93">
        <v>43185</v>
      </c>
      <c r="B67" s="38" t="s">
        <v>71</v>
      </c>
      <c r="C67" s="37" t="s">
        <v>72</v>
      </c>
      <c r="D67" s="53"/>
      <c r="E67" s="100">
        <v>57426</v>
      </c>
      <c r="F67" s="52"/>
      <c r="G67" s="88">
        <f>G66-Table22[[#This Row],[CREDITO]]</f>
        <v>7895852.6100000003</v>
      </c>
    </row>
    <row r="68" spans="1:7" s="29" customFormat="1" ht="15.75" customHeight="1" x14ac:dyDescent="0.2">
      <c r="A68" s="93">
        <v>43186</v>
      </c>
      <c r="B68" s="38" t="s">
        <v>71</v>
      </c>
      <c r="C68" s="37" t="s">
        <v>72</v>
      </c>
      <c r="D68" s="53"/>
      <c r="E68" s="100">
        <v>75985</v>
      </c>
      <c r="F68" s="52"/>
      <c r="G68" s="88">
        <f>G67-Table22[[#This Row],[CREDITO]]</f>
        <v>7895852.6100000003</v>
      </c>
    </row>
    <row r="69" spans="1:7" s="29" customFormat="1" ht="15.75" customHeight="1" x14ac:dyDescent="0.2">
      <c r="A69" s="93">
        <v>43186</v>
      </c>
      <c r="B69" s="38" t="s">
        <v>71</v>
      </c>
      <c r="C69" s="37" t="s">
        <v>72</v>
      </c>
      <c r="D69" s="53"/>
      <c r="E69" s="100">
        <v>4850</v>
      </c>
      <c r="F69" s="52"/>
      <c r="G69" s="88">
        <f>G68-Table22[[#This Row],[CREDITO]]</f>
        <v>7895852.6100000003</v>
      </c>
    </row>
    <row r="70" spans="1:7" s="29" customFormat="1" ht="15.75" customHeight="1" x14ac:dyDescent="0.2">
      <c r="A70" s="93">
        <v>43187</v>
      </c>
      <c r="B70" s="38" t="s">
        <v>71</v>
      </c>
      <c r="C70" s="37" t="s">
        <v>72</v>
      </c>
      <c r="D70" s="53"/>
      <c r="E70" s="100">
        <v>7301.44</v>
      </c>
      <c r="F70" s="52"/>
      <c r="G70" s="88">
        <f>G69-Table22[[#This Row],[CREDITO]]</f>
        <v>7895852.6100000003</v>
      </c>
    </row>
    <row r="71" spans="1:7" s="29" customFormat="1" ht="15.75" customHeight="1" x14ac:dyDescent="0.2">
      <c r="A71" s="93">
        <v>43187</v>
      </c>
      <c r="B71" s="38" t="s">
        <v>71</v>
      </c>
      <c r="C71" s="37" t="s">
        <v>72</v>
      </c>
      <c r="D71" s="53"/>
      <c r="E71" s="100">
        <v>16282.96</v>
      </c>
      <c r="F71" s="52"/>
      <c r="G71" s="88">
        <f>G70-Table22[[#This Row],[CREDITO]]</f>
        <v>7895852.6100000003</v>
      </c>
    </row>
    <row r="72" spans="1:7" s="29" customFormat="1" ht="15.75" customHeight="1" x14ac:dyDescent="0.2">
      <c r="A72" s="93">
        <v>43187</v>
      </c>
      <c r="B72" s="38" t="s">
        <v>71</v>
      </c>
      <c r="C72" s="37" t="s">
        <v>72</v>
      </c>
      <c r="D72" s="53"/>
      <c r="E72" s="100">
        <v>170</v>
      </c>
      <c r="F72" s="52"/>
      <c r="G72" s="88">
        <f>G71-Table22[[#This Row],[CREDITO]]</f>
        <v>7895852.6100000003</v>
      </c>
    </row>
    <row r="73" spans="1:7" s="29" customFormat="1" ht="15.75" customHeight="1" x14ac:dyDescent="0.2">
      <c r="A73" s="93">
        <v>43187</v>
      </c>
      <c r="B73" s="38" t="s">
        <v>71</v>
      </c>
      <c r="C73" s="37" t="s">
        <v>72</v>
      </c>
      <c r="D73" s="53"/>
      <c r="E73" s="100">
        <v>162.04</v>
      </c>
      <c r="F73" s="52"/>
      <c r="G73" s="88">
        <f>G72-Table22[[#This Row],[CREDITO]]</f>
        <v>7895852.6100000003</v>
      </c>
    </row>
    <row r="74" spans="1:7" s="29" customFormat="1" ht="15.75" customHeight="1" x14ac:dyDescent="0.2">
      <c r="A74" s="93"/>
      <c r="B74" s="38"/>
      <c r="C74" s="37"/>
      <c r="D74" s="53"/>
      <c r="E74" s="100"/>
      <c r="F74" s="52"/>
      <c r="G74" s="88">
        <f>G73-Table22[[#This Row],[CREDITO]]</f>
        <v>7895852.6100000003</v>
      </c>
    </row>
    <row r="75" spans="1:7" s="29" customFormat="1" ht="15.75" customHeight="1" x14ac:dyDescent="0.2">
      <c r="A75" s="93"/>
      <c r="B75" s="82" t="s">
        <v>81</v>
      </c>
      <c r="C75" s="81" t="s">
        <v>95</v>
      </c>
      <c r="D75" s="53"/>
      <c r="E75" s="100"/>
      <c r="F75" s="52"/>
      <c r="G75" s="88">
        <f>G74-Table22[[#This Row],[CREDITO]]</f>
        <v>7895852.6100000003</v>
      </c>
    </row>
    <row r="76" spans="1:7" s="29" customFormat="1" ht="15.75" customHeight="1" x14ac:dyDescent="0.25">
      <c r="A76" s="93"/>
      <c r="B76" s="38"/>
      <c r="C76" s="37"/>
      <c r="D76" s="106" t="s">
        <v>94</v>
      </c>
      <c r="E76" s="100"/>
      <c r="F76" s="108">
        <v>200000</v>
      </c>
      <c r="G76" s="88">
        <f>G75-Table22[[#This Row],[CREDITO]]</f>
        <v>7695852.6100000003</v>
      </c>
    </row>
    <row r="77" spans="1:7" s="29" customFormat="1" ht="15.75" customHeight="1" x14ac:dyDescent="0.25">
      <c r="A77" s="93"/>
      <c r="B77" s="38"/>
      <c r="C77" s="37"/>
      <c r="D77" s="107" t="s">
        <v>103</v>
      </c>
      <c r="E77" s="100"/>
      <c r="F77" s="108">
        <v>3006.7</v>
      </c>
      <c r="G77" s="88">
        <f>G76-Table22[[#This Row],[CREDITO]]</f>
        <v>7692845.9100000001</v>
      </c>
    </row>
    <row r="78" spans="1:7" s="29" customFormat="1" ht="15.75" customHeight="1" x14ac:dyDescent="0.25">
      <c r="A78" s="93"/>
      <c r="B78" s="38"/>
      <c r="C78" s="37"/>
      <c r="D78" s="107" t="s">
        <v>96</v>
      </c>
      <c r="E78" s="100"/>
      <c r="F78" s="108">
        <v>2957</v>
      </c>
      <c r="G78" s="88">
        <f>G77-Table22[[#This Row],[CREDITO]]</f>
        <v>7689888.9100000001</v>
      </c>
    </row>
    <row r="79" spans="1:7" s="29" customFormat="1" ht="15.75" customHeight="1" x14ac:dyDescent="0.25">
      <c r="A79" s="93"/>
      <c r="B79" s="124"/>
      <c r="C79" s="125"/>
      <c r="D79" s="107" t="s">
        <v>97</v>
      </c>
      <c r="E79" s="86"/>
      <c r="F79" s="108">
        <v>207388.65</v>
      </c>
      <c r="G79" s="88">
        <f>G78-Table22[[#This Row],[CREDITO]]</f>
        <v>7482500.2599999998</v>
      </c>
    </row>
    <row r="80" spans="1:7" s="29" customFormat="1" ht="15.75" customHeight="1" x14ac:dyDescent="0.25">
      <c r="A80" s="93"/>
      <c r="B80" s="38"/>
      <c r="C80" s="37"/>
      <c r="D80" s="107" t="s">
        <v>104</v>
      </c>
      <c r="E80" s="100"/>
      <c r="F80" s="108">
        <v>112913.64</v>
      </c>
      <c r="G80" s="88">
        <f>G79-Table22[[#This Row],[CREDITO]]</f>
        <v>7369586.6200000001</v>
      </c>
    </row>
    <row r="81" spans="1:7" s="29" customFormat="1" ht="15.75" customHeight="1" x14ac:dyDescent="0.25">
      <c r="A81" s="93"/>
      <c r="B81" s="38"/>
      <c r="C81" s="37"/>
      <c r="D81" s="107" t="s">
        <v>105</v>
      </c>
      <c r="E81" s="100"/>
      <c r="F81" s="108">
        <v>58482.21</v>
      </c>
      <c r="G81" s="88">
        <f>G80-Table22[[#This Row],[CREDITO]]</f>
        <v>7311104.4100000001</v>
      </c>
    </row>
    <row r="82" spans="1:7" s="29" customFormat="1" ht="15.75" customHeight="1" x14ac:dyDescent="0.25">
      <c r="A82" s="93"/>
      <c r="B82" s="38"/>
      <c r="C82" s="37"/>
      <c r="D82" s="107" t="s">
        <v>106</v>
      </c>
      <c r="E82" s="100"/>
      <c r="F82" s="108">
        <v>280000</v>
      </c>
      <c r="G82" s="88">
        <f>G81-Table22[[#This Row],[CREDITO]]</f>
        <v>7031104.4100000001</v>
      </c>
    </row>
    <row r="83" spans="1:7" s="29" customFormat="1" ht="15.75" customHeight="1" x14ac:dyDescent="0.25">
      <c r="A83" s="93"/>
      <c r="B83" s="38"/>
      <c r="C83" s="37"/>
      <c r="D83" s="107" t="s">
        <v>98</v>
      </c>
      <c r="E83" s="100"/>
      <c r="F83" s="108">
        <v>523794.1</v>
      </c>
      <c r="G83" s="88">
        <f>G82-Table22[[#This Row],[CREDITO]]</f>
        <v>6507310.3100000005</v>
      </c>
    </row>
    <row r="84" spans="1:7" s="29" customFormat="1" ht="15.75" customHeight="1" x14ac:dyDescent="0.25">
      <c r="A84" s="93"/>
      <c r="B84" s="38"/>
      <c r="C84" s="37"/>
      <c r="D84" s="107" t="s">
        <v>107</v>
      </c>
      <c r="E84" s="100"/>
      <c r="F84" s="108">
        <v>111160.01</v>
      </c>
      <c r="G84" s="88">
        <f>G83-Table22[[#This Row],[CREDITO]]</f>
        <v>6396150.3000000007</v>
      </c>
    </row>
    <row r="85" spans="1:7" s="29" customFormat="1" ht="15.75" customHeight="1" x14ac:dyDescent="0.25">
      <c r="A85" s="93"/>
      <c r="B85" s="38"/>
      <c r="C85" s="37"/>
      <c r="D85" s="107" t="s">
        <v>73</v>
      </c>
      <c r="E85" s="100"/>
      <c r="F85" s="108">
        <v>12000</v>
      </c>
      <c r="G85" s="88">
        <f>G84-Table22[[#This Row],[CREDITO]]</f>
        <v>6384150.3000000007</v>
      </c>
    </row>
    <row r="86" spans="1:7" s="29" customFormat="1" ht="15.75" customHeight="1" x14ac:dyDescent="0.25">
      <c r="A86" s="93"/>
      <c r="B86" s="38"/>
      <c r="C86" s="37"/>
      <c r="D86" s="107" t="s">
        <v>99</v>
      </c>
      <c r="E86" s="100"/>
      <c r="F86" s="108">
        <v>911000</v>
      </c>
      <c r="G86" s="88">
        <f>G85-Table22[[#This Row],[CREDITO]]</f>
        <v>5473150.3000000007</v>
      </c>
    </row>
    <row r="87" spans="1:7" s="29" customFormat="1" ht="15.75" customHeight="1" x14ac:dyDescent="0.25">
      <c r="A87" s="23"/>
      <c r="B87" s="24"/>
      <c r="C87" s="25" t="s">
        <v>101</v>
      </c>
      <c r="D87" s="99"/>
      <c r="E87" s="26">
        <f>SUM(E11:E86)</f>
        <v>1474000.4200000002</v>
      </c>
      <c r="F87" s="26">
        <f>F76+F77+F78+F79+F80+F81+F82+F83+F84+F85+F86</f>
        <v>2422702.3099999996</v>
      </c>
      <c r="G87" s="27">
        <f>+E10+E87-F87</f>
        <v>5638125.0300000003</v>
      </c>
    </row>
    <row r="88" spans="1:7" s="72" customFormat="1" ht="15.75" customHeight="1" x14ac:dyDescent="0.25">
      <c r="A88" s="61" t="s">
        <v>10</v>
      </c>
      <c r="B88" s="62"/>
      <c r="C88" s="63"/>
      <c r="D88" s="64"/>
      <c r="E88" s="65"/>
      <c r="F88" s="65"/>
      <c r="G88" s="66"/>
    </row>
    <row r="89" spans="1:7" s="72" customFormat="1" ht="15.75" customHeight="1" x14ac:dyDescent="0.25">
      <c r="A89" s="67"/>
      <c r="B89" s="67"/>
      <c r="C89" s="68"/>
      <c r="D89" s="69"/>
      <c r="E89" s="70"/>
      <c r="F89" s="70"/>
      <c r="G89" s="71"/>
    </row>
    <row r="90" spans="1:7" s="72" customFormat="1" ht="15.75" customHeight="1" x14ac:dyDescent="0.25">
      <c r="A90" s="73"/>
      <c r="B90" s="73"/>
      <c r="C90" s="74"/>
      <c r="D90" s="75"/>
      <c r="E90" s="87"/>
      <c r="F90" s="79"/>
      <c r="G90" s="77"/>
    </row>
    <row r="91" spans="1:7" s="72" customFormat="1" ht="15.75" customHeight="1" x14ac:dyDescent="0.25">
      <c r="A91" s="73"/>
      <c r="B91" s="73"/>
      <c r="C91" s="78" t="s">
        <v>82</v>
      </c>
      <c r="D91" s="76" t="s">
        <v>83</v>
      </c>
      <c r="E91" s="79" t="s">
        <v>93</v>
      </c>
      <c r="F91" s="87"/>
      <c r="G91" s="77"/>
    </row>
    <row r="92" spans="1:7" s="72" customFormat="1" ht="15.75" customHeight="1" x14ac:dyDescent="0.2">
      <c r="A92" s="67"/>
      <c r="B92" s="67"/>
      <c r="C92" s="68" t="s">
        <v>79</v>
      </c>
      <c r="D92" s="53"/>
      <c r="E92" s="98" t="s">
        <v>84</v>
      </c>
      <c r="F92" s="80"/>
      <c r="G92" s="71"/>
    </row>
    <row r="93" spans="1:7" s="72" customFormat="1" ht="15.75" customHeight="1" x14ac:dyDescent="0.25">
      <c r="A93" s="67"/>
      <c r="B93" s="67"/>
      <c r="C93" s="68"/>
      <c r="D93" s="53"/>
      <c r="E93" s="86"/>
      <c r="F93" s="79"/>
      <c r="G93" s="71"/>
    </row>
    <row r="94" spans="1:7" ht="21.95" customHeight="1" x14ac:dyDescent="0.25"/>
    <row r="95" spans="1:7" ht="21.95" customHeight="1" x14ac:dyDescent="0.25"/>
    <row r="96" spans="1:7" ht="21.95" customHeight="1" x14ac:dyDescent="0.25"/>
    <row r="97" ht="21.95" customHeight="1" x14ac:dyDescent="0.25"/>
    <row r="98" ht="21.95" customHeight="1" x14ac:dyDescent="0.25"/>
    <row r="103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20" ht="21.95" customHeight="1" x14ac:dyDescent="0.25"/>
    <row r="121" ht="21.95" customHeight="1" x14ac:dyDescent="0.25"/>
    <row r="122" ht="21.95" customHeight="1" x14ac:dyDescent="0.25"/>
    <row r="128" hidden="1" x14ac:dyDescent="0.25"/>
    <row r="129" spans="1:7" s="22" customFormat="1" ht="32.1" customHeight="1" x14ac:dyDescent="0.25">
      <c r="A129" s="9"/>
      <c r="B129" s="5"/>
      <c r="C129" s="8"/>
      <c r="D129" s="1"/>
      <c r="E129" s="1"/>
      <c r="F129" s="1"/>
      <c r="G129" s="8"/>
    </row>
    <row r="216" spans="13:13" x14ac:dyDescent="0.25">
      <c r="M216" s="1"/>
    </row>
    <row r="217" spans="13:13" x14ac:dyDescent="0.25">
      <c r="M217" s="1"/>
    </row>
    <row r="218" spans="13:13" x14ac:dyDescent="0.25">
      <c r="M218" s="7"/>
    </row>
  </sheetData>
  <mergeCells count="3">
    <mergeCell ref="A3:G3"/>
    <mergeCell ref="A5:G5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 x14ac:dyDescent="0.2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 x14ac:dyDescent="0.2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 x14ac:dyDescent="0.2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 x14ac:dyDescent="0.2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 x14ac:dyDescent="0.2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 x14ac:dyDescent="0.2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 x14ac:dyDescent="0.2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 x14ac:dyDescent="0.2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 x14ac:dyDescent="0.2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 x14ac:dyDescent="0.2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 x14ac:dyDescent="0.2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 x14ac:dyDescent="0.2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 x14ac:dyDescent="0.2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 x14ac:dyDescent="0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 x14ac:dyDescent="0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 x14ac:dyDescent="0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 x14ac:dyDescent="0.2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 x14ac:dyDescent="0.2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 x14ac:dyDescent="0.2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 x14ac:dyDescent="0.2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 x14ac:dyDescent="0.2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 x14ac:dyDescent="0.2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 x14ac:dyDescent="0.2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 x14ac:dyDescent="0.2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 x14ac:dyDescent="0.2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 x14ac:dyDescent="0.2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 x14ac:dyDescent="0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68</v>
      </c>
      <c r="C2" s="21" t="s">
        <v>69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70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25" workbookViewId="0">
      <selection activeCell="C21" sqref="C21:C31"/>
    </sheetView>
  </sheetViews>
  <sheetFormatPr baseColWidth="10" defaultRowHeight="15" x14ac:dyDescent="0.25"/>
  <cols>
    <col min="1" max="1" width="36.42578125" customWidth="1"/>
    <col min="2" max="2" width="19.42578125" customWidth="1"/>
    <col min="3" max="3" width="16" customWidth="1"/>
    <col min="4" max="4" width="14.42578125" customWidth="1"/>
    <col min="5" max="5" width="18.140625" customWidth="1"/>
    <col min="9" max="9" width="17.5703125" customWidth="1"/>
    <col min="10" max="10" width="23" customWidth="1"/>
    <col min="11" max="11" width="13.5703125" bestFit="1" customWidth="1"/>
    <col min="12" max="12" width="15.5703125" customWidth="1"/>
    <col min="13" max="13" width="13.5703125" bestFit="1" customWidth="1"/>
    <col min="14" max="14" width="15.5703125" customWidth="1"/>
  </cols>
  <sheetData>
    <row r="1" spans="1:14" s="8" customFormat="1" x14ac:dyDescent="0.25"/>
    <row r="2" spans="1:14" s="8" customFormat="1" x14ac:dyDescent="0.25"/>
    <row r="7" spans="1:14" x14ac:dyDescent="0.25">
      <c r="B7" s="8"/>
      <c r="C7" s="8"/>
      <c r="D7" s="56"/>
      <c r="E7" s="56"/>
      <c r="L7" s="56"/>
      <c r="M7" s="54"/>
      <c r="N7" s="8"/>
    </row>
    <row r="8" spans="1:14" ht="15.75" x14ac:dyDescent="0.25">
      <c r="A8" s="138"/>
      <c r="B8" s="138"/>
      <c r="C8" s="138"/>
      <c r="D8" s="8"/>
      <c r="E8" s="56"/>
      <c r="L8" s="92"/>
      <c r="M8" s="56"/>
      <c r="N8" s="8"/>
    </row>
    <row r="9" spans="1:14" ht="15.75" x14ac:dyDescent="0.25">
      <c r="A9" s="138"/>
      <c r="B9" s="138"/>
      <c r="C9" s="138"/>
      <c r="D9" s="8"/>
      <c r="E9" s="56"/>
      <c r="L9" s="92"/>
      <c r="M9" s="56"/>
      <c r="N9" s="8"/>
    </row>
    <row r="10" spans="1:14" ht="15.75" x14ac:dyDescent="0.25">
      <c r="A10" s="139"/>
      <c r="B10" s="139"/>
      <c r="C10" s="139"/>
      <c r="D10" s="8"/>
      <c r="E10" s="92"/>
      <c r="L10" s="92"/>
      <c r="M10" s="92"/>
      <c r="N10" s="8"/>
    </row>
    <row r="11" spans="1:14" ht="15.75" x14ac:dyDescent="0.25">
      <c r="A11" s="139"/>
      <c r="B11" s="139"/>
      <c r="C11" s="139"/>
      <c r="D11" s="8"/>
      <c r="E11" s="92"/>
      <c r="L11" s="92"/>
      <c r="M11" s="60"/>
      <c r="N11" s="8"/>
    </row>
    <row r="12" spans="1:14" ht="15.75" x14ac:dyDescent="0.25">
      <c r="A12" s="139"/>
      <c r="B12" s="139"/>
      <c r="C12" s="139"/>
      <c r="D12" s="60"/>
      <c r="E12" s="59"/>
      <c r="F12" s="60"/>
      <c r="L12" s="89"/>
      <c r="M12" s="60"/>
      <c r="N12" s="8"/>
    </row>
    <row r="13" spans="1:14" x14ac:dyDescent="0.25">
      <c r="A13" s="140" t="s">
        <v>74</v>
      </c>
      <c r="B13" s="140"/>
      <c r="C13" s="140"/>
      <c r="D13" s="140"/>
      <c r="E13" s="140"/>
      <c r="F13" s="140"/>
    </row>
    <row r="14" spans="1:14" x14ac:dyDescent="0.25">
      <c r="A14" s="141" t="s">
        <v>77</v>
      </c>
      <c r="B14" s="141"/>
      <c r="C14" s="141"/>
      <c r="D14" s="141"/>
      <c r="E14" s="141"/>
      <c r="F14" s="141"/>
    </row>
    <row r="15" spans="1:14" x14ac:dyDescent="0.25">
      <c r="A15" s="140" t="s">
        <v>78</v>
      </c>
      <c r="B15" s="140"/>
      <c r="C15" s="140"/>
      <c r="D15" s="140"/>
      <c r="E15" s="140"/>
      <c r="F15" s="140"/>
    </row>
    <row r="16" spans="1:14" ht="18.75" x14ac:dyDescent="0.3">
      <c r="A16" s="142" t="s">
        <v>108</v>
      </c>
      <c r="B16" s="142"/>
      <c r="C16" s="142"/>
      <c r="D16" s="142"/>
      <c r="E16" s="142"/>
      <c r="F16" s="142"/>
      <c r="H16" s="94" t="s">
        <v>89</v>
      </c>
      <c r="I16" s="95"/>
      <c r="J16" s="95"/>
    </row>
    <row r="17" spans="1:11" ht="18.75" x14ac:dyDescent="0.3">
      <c r="A17" s="143">
        <v>2018</v>
      </c>
      <c r="B17" s="143"/>
      <c r="C17" s="143"/>
      <c r="D17" s="143"/>
      <c r="E17" s="143"/>
      <c r="F17" s="143"/>
      <c r="H17" s="94" t="s">
        <v>90</v>
      </c>
      <c r="I17" s="95"/>
      <c r="J17" s="95"/>
    </row>
    <row r="18" spans="1:11" s="8" customFormat="1" ht="18.75" x14ac:dyDescent="0.3">
      <c r="A18" s="118" t="s">
        <v>76</v>
      </c>
      <c r="B18" s="118" t="s">
        <v>85</v>
      </c>
      <c r="C18" s="119" t="s">
        <v>86</v>
      </c>
      <c r="D18" s="119" t="s">
        <v>87</v>
      </c>
      <c r="H18" s="94"/>
      <c r="I18" s="95"/>
      <c r="J18" s="95"/>
    </row>
    <row r="19" spans="1:11" s="8" customFormat="1" x14ac:dyDescent="0.25">
      <c r="A19" s="120"/>
      <c r="B19" s="118"/>
      <c r="C19" s="119">
        <v>2085</v>
      </c>
      <c r="D19" s="119" t="s">
        <v>88</v>
      </c>
      <c r="H19" s="96" t="s">
        <v>0</v>
      </c>
      <c r="I19" s="96" t="s">
        <v>91</v>
      </c>
      <c r="J19" s="96" t="s">
        <v>92</v>
      </c>
    </row>
    <row r="20" spans="1:11" s="60" customFormat="1" x14ac:dyDescent="0.25">
      <c r="A20" s="120"/>
      <c r="B20" s="118"/>
      <c r="C20" s="119" t="s">
        <v>109</v>
      </c>
      <c r="D20" s="119"/>
      <c r="E20" s="8"/>
      <c r="F20" s="8"/>
      <c r="H20" s="93">
        <v>43160</v>
      </c>
      <c r="I20" s="101">
        <v>262717648</v>
      </c>
      <c r="J20" s="100">
        <v>22455</v>
      </c>
    </row>
    <row r="21" spans="1:11" s="60" customFormat="1" x14ac:dyDescent="0.25">
      <c r="A21" s="106" t="s">
        <v>94</v>
      </c>
      <c r="B21" s="121">
        <v>212205</v>
      </c>
      <c r="C21" s="108">
        <v>200000</v>
      </c>
      <c r="D21" s="108">
        <f>SUM(C21)</f>
        <v>200000</v>
      </c>
      <c r="E21" s="8"/>
      <c r="F21" s="8"/>
      <c r="H21" s="93">
        <v>43160</v>
      </c>
      <c r="I21" s="101">
        <v>262717649</v>
      </c>
      <c r="J21" s="100">
        <v>11100</v>
      </c>
    </row>
    <row r="22" spans="1:11" s="60" customFormat="1" x14ac:dyDescent="0.25">
      <c r="A22" s="107" t="s">
        <v>103</v>
      </c>
      <c r="B22" s="121">
        <v>221601</v>
      </c>
      <c r="C22" s="108">
        <v>3006.7</v>
      </c>
      <c r="D22" s="108">
        <f t="shared" ref="D22:D31" si="0">SUM(C22)</f>
        <v>3006.7</v>
      </c>
      <c r="E22" s="8"/>
      <c r="F22" s="8"/>
      <c r="H22" s="93">
        <v>43160</v>
      </c>
      <c r="I22" s="101">
        <v>11317280</v>
      </c>
      <c r="J22" s="100">
        <v>50000</v>
      </c>
    </row>
    <row r="23" spans="1:11" s="60" customFormat="1" x14ac:dyDescent="0.25">
      <c r="A23" s="107" t="s">
        <v>96</v>
      </c>
      <c r="B23" s="121">
        <v>221701</v>
      </c>
      <c r="C23" s="108">
        <v>2957</v>
      </c>
      <c r="D23" s="108">
        <f t="shared" si="0"/>
        <v>2957</v>
      </c>
      <c r="E23" s="8"/>
      <c r="F23" s="8"/>
      <c r="H23" s="93">
        <v>43161</v>
      </c>
      <c r="I23" s="101">
        <v>273364825</v>
      </c>
      <c r="J23" s="100">
        <v>3795.44</v>
      </c>
    </row>
    <row r="24" spans="1:11" s="60" customFormat="1" x14ac:dyDescent="0.25">
      <c r="A24" s="107" t="s">
        <v>97</v>
      </c>
      <c r="B24" s="121">
        <v>222101</v>
      </c>
      <c r="C24" s="108">
        <v>207388.65</v>
      </c>
      <c r="D24" s="108">
        <f t="shared" si="0"/>
        <v>207388.65</v>
      </c>
      <c r="E24" s="8"/>
      <c r="F24" s="8"/>
      <c r="H24" s="93">
        <v>43161</v>
      </c>
      <c r="I24" s="101">
        <v>273364824</v>
      </c>
      <c r="J24" s="100">
        <v>38835</v>
      </c>
    </row>
    <row r="25" spans="1:11" s="60" customFormat="1" x14ac:dyDescent="0.25">
      <c r="A25" s="107" t="s">
        <v>104</v>
      </c>
      <c r="B25" s="121">
        <v>223201</v>
      </c>
      <c r="C25" s="108">
        <v>112913.64</v>
      </c>
      <c r="D25" s="108">
        <f t="shared" si="0"/>
        <v>112913.64</v>
      </c>
      <c r="E25" s="8"/>
      <c r="F25" s="8"/>
      <c r="H25" s="93">
        <v>43164</v>
      </c>
      <c r="I25" s="101">
        <v>262503781</v>
      </c>
      <c r="J25" s="100">
        <v>62717</v>
      </c>
    </row>
    <row r="26" spans="1:11" s="8" customFormat="1" x14ac:dyDescent="0.25">
      <c r="A26" s="107" t="s">
        <v>105</v>
      </c>
      <c r="B26" s="121">
        <v>224101</v>
      </c>
      <c r="C26" s="108">
        <v>58482.21</v>
      </c>
      <c r="D26" s="108">
        <f t="shared" si="0"/>
        <v>58482.21</v>
      </c>
      <c r="H26" s="93">
        <v>43164</v>
      </c>
      <c r="I26" s="101">
        <v>262503782</v>
      </c>
      <c r="J26" s="100">
        <v>6396.25</v>
      </c>
    </row>
    <row r="27" spans="1:11" s="8" customFormat="1" x14ac:dyDescent="0.25">
      <c r="A27" s="107" t="s">
        <v>106</v>
      </c>
      <c r="B27" s="121">
        <v>225101</v>
      </c>
      <c r="C27" s="108">
        <v>280000</v>
      </c>
      <c r="D27" s="108">
        <f t="shared" si="0"/>
        <v>280000</v>
      </c>
      <c r="H27" s="93">
        <v>43164</v>
      </c>
      <c r="I27" s="102">
        <v>11317286</v>
      </c>
      <c r="J27" s="100">
        <v>30364.04</v>
      </c>
    </row>
    <row r="28" spans="1:11" s="8" customFormat="1" x14ac:dyDescent="0.25">
      <c r="A28" s="107" t="s">
        <v>98</v>
      </c>
      <c r="B28" s="121">
        <v>226301</v>
      </c>
      <c r="C28" s="108">
        <v>523794.1</v>
      </c>
      <c r="D28" s="108">
        <f t="shared" si="0"/>
        <v>523794.1</v>
      </c>
      <c r="H28" s="93">
        <v>43165</v>
      </c>
      <c r="I28" s="101">
        <v>262501361</v>
      </c>
      <c r="J28" s="100">
        <v>35568.26</v>
      </c>
    </row>
    <row r="29" spans="1:11" s="8" customFormat="1" x14ac:dyDescent="0.25">
      <c r="A29" s="107" t="s">
        <v>107</v>
      </c>
      <c r="B29" s="121">
        <v>227206</v>
      </c>
      <c r="C29" s="108">
        <v>111160.01</v>
      </c>
      <c r="D29" s="108">
        <f t="shared" si="0"/>
        <v>111160.01</v>
      </c>
      <c r="H29" s="93">
        <v>43165</v>
      </c>
      <c r="I29" s="101">
        <v>262501362</v>
      </c>
      <c r="J29" s="100">
        <v>1700</v>
      </c>
    </row>
    <row r="30" spans="1:11" s="8" customFormat="1" x14ac:dyDescent="0.25">
      <c r="A30" s="107" t="s">
        <v>73</v>
      </c>
      <c r="B30" s="121">
        <v>231101</v>
      </c>
      <c r="C30" s="108">
        <v>12000</v>
      </c>
      <c r="D30" s="108">
        <f t="shared" si="0"/>
        <v>12000</v>
      </c>
      <c r="H30" s="93">
        <v>43165</v>
      </c>
      <c r="I30" s="101">
        <v>11317288</v>
      </c>
      <c r="J30" s="100">
        <v>76172.77</v>
      </c>
    </row>
    <row r="31" spans="1:11" s="8" customFormat="1" x14ac:dyDescent="0.25">
      <c r="A31" s="107" t="s">
        <v>99</v>
      </c>
      <c r="B31" s="121">
        <v>237101</v>
      </c>
      <c r="C31" s="108">
        <v>911000</v>
      </c>
      <c r="D31" s="108">
        <f t="shared" si="0"/>
        <v>911000</v>
      </c>
      <c r="H31" s="93">
        <v>43165</v>
      </c>
      <c r="I31" s="101">
        <v>262501366</v>
      </c>
      <c r="J31" s="100">
        <v>340</v>
      </c>
    </row>
    <row r="32" spans="1:11" s="8" customFormat="1" x14ac:dyDescent="0.25">
      <c r="A32" s="118" t="s">
        <v>87</v>
      </c>
      <c r="B32" s="121"/>
      <c r="C32" s="122">
        <f>SUM(C21:C31)</f>
        <v>2422702.3099999996</v>
      </c>
      <c r="D32" s="108">
        <f>SUM(C32)</f>
        <v>2422702.3099999996</v>
      </c>
      <c r="H32" s="93">
        <v>43165</v>
      </c>
      <c r="I32" s="101">
        <v>262501365</v>
      </c>
      <c r="J32" s="100">
        <v>345.74</v>
      </c>
      <c r="K32" s="105"/>
    </row>
    <row r="33" spans="1:11" s="8" customFormat="1" x14ac:dyDescent="0.25">
      <c r="H33" s="123">
        <v>43166</v>
      </c>
      <c r="I33" s="109">
        <v>262501520</v>
      </c>
      <c r="J33" s="100">
        <v>1360</v>
      </c>
      <c r="K33" s="105"/>
    </row>
    <row r="34" spans="1:11" s="8" customFormat="1" x14ac:dyDescent="0.25">
      <c r="H34" s="123">
        <v>43166</v>
      </c>
      <c r="I34" s="103">
        <v>262501519</v>
      </c>
      <c r="J34" s="100">
        <v>1434.69</v>
      </c>
      <c r="K34" s="105"/>
    </row>
    <row r="35" spans="1:11" s="8" customFormat="1" x14ac:dyDescent="0.25">
      <c r="H35" s="123">
        <v>43166</v>
      </c>
      <c r="I35" s="101">
        <v>262501516</v>
      </c>
      <c r="J35" s="100">
        <v>58625.31</v>
      </c>
      <c r="K35" s="105"/>
    </row>
    <row r="36" spans="1:11" s="8" customFormat="1" x14ac:dyDescent="0.25">
      <c r="H36" s="123">
        <v>43166</v>
      </c>
      <c r="I36" s="101">
        <v>262501517</v>
      </c>
      <c r="J36" s="100">
        <v>300</v>
      </c>
      <c r="K36" s="105"/>
    </row>
    <row r="37" spans="1:11" s="8" customFormat="1" x14ac:dyDescent="0.25">
      <c r="A37" s="126" t="s">
        <v>110</v>
      </c>
      <c r="C37" s="126" t="s">
        <v>111</v>
      </c>
      <c r="D37" s="126"/>
      <c r="E37" s="126"/>
      <c r="H37" s="123">
        <v>43166</v>
      </c>
      <c r="I37" s="104" t="s">
        <v>117</v>
      </c>
      <c r="J37" s="100">
        <v>267025</v>
      </c>
      <c r="K37" s="105"/>
    </row>
    <row r="38" spans="1:11" s="8" customFormat="1" x14ac:dyDescent="0.25">
      <c r="A38" s="127" t="s">
        <v>112</v>
      </c>
      <c r="B38" s="127"/>
      <c r="C38" s="127" t="s">
        <v>113</v>
      </c>
      <c r="D38" s="127"/>
      <c r="E38" s="127"/>
      <c r="H38" s="93">
        <v>43167</v>
      </c>
      <c r="I38" s="101">
        <v>262503676</v>
      </c>
      <c r="J38" s="100">
        <v>781.32</v>
      </c>
    </row>
    <row r="39" spans="1:11" s="8" customFormat="1" x14ac:dyDescent="0.25">
      <c r="H39" s="93">
        <v>43167</v>
      </c>
      <c r="I39" s="101">
        <v>262503675</v>
      </c>
      <c r="J39" s="100">
        <v>35809.910000000003</v>
      </c>
    </row>
    <row r="40" spans="1:11" x14ac:dyDescent="0.25">
      <c r="A40" s="8"/>
      <c r="B40" s="8"/>
      <c r="C40" s="8"/>
      <c r="D40" s="8"/>
      <c r="E40" s="8"/>
      <c r="F40" s="8"/>
      <c r="H40" s="93">
        <v>43167</v>
      </c>
      <c r="I40" s="101">
        <v>262503678</v>
      </c>
      <c r="J40" s="100">
        <v>900.09</v>
      </c>
    </row>
    <row r="41" spans="1:11" x14ac:dyDescent="0.25">
      <c r="A41" s="8"/>
      <c r="B41" s="8"/>
      <c r="C41" s="8"/>
      <c r="D41" s="8"/>
      <c r="E41" s="8"/>
      <c r="F41" s="8"/>
      <c r="H41" s="93">
        <v>43167</v>
      </c>
      <c r="I41" s="101">
        <v>262503679</v>
      </c>
      <c r="J41" s="100">
        <v>1190</v>
      </c>
    </row>
    <row r="42" spans="1:11" s="8" customFormat="1" x14ac:dyDescent="0.25">
      <c r="A42" s="8" t="s">
        <v>114</v>
      </c>
      <c r="H42" s="93">
        <v>43168</v>
      </c>
      <c r="I42" s="101">
        <v>262502090</v>
      </c>
      <c r="J42" s="100">
        <v>442</v>
      </c>
    </row>
    <row r="43" spans="1:11" s="8" customFormat="1" x14ac:dyDescent="0.25">
      <c r="A43" s="8" t="s">
        <v>115</v>
      </c>
      <c r="H43" s="93">
        <v>43168</v>
      </c>
      <c r="I43" s="101">
        <v>262502092</v>
      </c>
      <c r="J43" s="100">
        <v>170</v>
      </c>
    </row>
    <row r="44" spans="1:11" s="8" customFormat="1" x14ac:dyDescent="0.25">
      <c r="A44" s="8" t="s">
        <v>116</v>
      </c>
      <c r="E44" s="128"/>
      <c r="F44" s="128"/>
      <c r="H44" s="93">
        <v>43168</v>
      </c>
      <c r="I44" s="101">
        <v>262502091</v>
      </c>
      <c r="J44" s="100">
        <v>114.44</v>
      </c>
    </row>
    <row r="45" spans="1:11" s="8" customFormat="1" x14ac:dyDescent="0.25">
      <c r="H45" s="93">
        <v>43168</v>
      </c>
      <c r="I45" s="101">
        <v>262502088</v>
      </c>
      <c r="J45" s="100">
        <v>25033.56</v>
      </c>
    </row>
    <row r="46" spans="1:11" s="8" customFormat="1" x14ac:dyDescent="0.25">
      <c r="H46" s="93">
        <v>43168</v>
      </c>
      <c r="I46" s="101">
        <v>113317289</v>
      </c>
      <c r="J46" s="100">
        <v>25000</v>
      </c>
    </row>
    <row r="47" spans="1:11" s="8" customFormat="1" x14ac:dyDescent="0.25">
      <c r="H47" s="93">
        <v>43171</v>
      </c>
      <c r="I47" s="101">
        <v>262724504</v>
      </c>
      <c r="J47" s="100">
        <v>204.61</v>
      </c>
    </row>
    <row r="48" spans="1:11" s="8" customFormat="1" x14ac:dyDescent="0.25">
      <c r="H48" s="93">
        <v>43171</v>
      </c>
      <c r="I48" s="101">
        <v>262724505</v>
      </c>
      <c r="J48" s="100">
        <v>340</v>
      </c>
    </row>
    <row r="49" spans="1:10" s="8" customFormat="1" x14ac:dyDescent="0.25">
      <c r="A49" s="128">
        <v>32850626.809999999</v>
      </c>
      <c r="B49" s="128">
        <v>8165032.0099999998</v>
      </c>
      <c r="C49" s="105">
        <v>37423012.259999998</v>
      </c>
      <c r="H49" s="93">
        <v>43171</v>
      </c>
      <c r="I49" s="101">
        <v>262500744</v>
      </c>
      <c r="J49" s="100">
        <v>19785.39</v>
      </c>
    </row>
    <row r="50" spans="1:10" s="8" customFormat="1" x14ac:dyDescent="0.25">
      <c r="A50" s="128">
        <v>30836185.34</v>
      </c>
      <c r="B50" s="128">
        <v>-6586826.9199999999</v>
      </c>
      <c r="C50" s="105">
        <v>-30836185.34</v>
      </c>
      <c r="H50" s="93">
        <v>43171</v>
      </c>
      <c r="I50" s="101">
        <v>262724502</v>
      </c>
      <c r="J50" s="100">
        <v>6620.55</v>
      </c>
    </row>
    <row r="51" spans="1:10" s="8" customFormat="1" x14ac:dyDescent="0.25">
      <c r="A51" s="128">
        <f>A49-A50</f>
        <v>2014441.4699999988</v>
      </c>
      <c r="B51" s="128">
        <f>SUM(B49:B50)</f>
        <v>1578205.0899999999</v>
      </c>
      <c r="C51" s="105">
        <f>SUM(C49:C50)</f>
        <v>6586826.9199999981</v>
      </c>
      <c r="H51" s="93">
        <v>43171</v>
      </c>
      <c r="I51" s="101">
        <v>11317287</v>
      </c>
      <c r="J51" s="100">
        <v>38000</v>
      </c>
    </row>
    <row r="52" spans="1:10" s="8" customFormat="1" x14ac:dyDescent="0.25">
      <c r="H52" s="93">
        <v>43172</v>
      </c>
      <c r="I52" s="101">
        <v>262500010</v>
      </c>
      <c r="J52" s="100">
        <v>6300</v>
      </c>
    </row>
    <row r="53" spans="1:10" s="8" customFormat="1" x14ac:dyDescent="0.25">
      <c r="H53" s="93">
        <v>43173</v>
      </c>
      <c r="I53" s="101">
        <v>262500127</v>
      </c>
      <c r="J53" s="100">
        <v>300</v>
      </c>
    </row>
    <row r="54" spans="1:10" s="8" customFormat="1" x14ac:dyDescent="0.25">
      <c r="A54" s="128"/>
      <c r="B54" s="128">
        <f>B51+A57</f>
        <v>2086995.08</v>
      </c>
      <c r="H54" s="93">
        <v>43173</v>
      </c>
      <c r="I54" s="101">
        <v>262500126</v>
      </c>
      <c r="J54" s="100">
        <v>38782</v>
      </c>
    </row>
    <row r="55" spans="1:10" s="8" customFormat="1" x14ac:dyDescent="0.25">
      <c r="A55" s="128">
        <v>6586826.9199999999</v>
      </c>
      <c r="H55" s="93">
        <v>43173</v>
      </c>
      <c r="I55" s="101">
        <v>11317283</v>
      </c>
      <c r="J55" s="100">
        <v>15000</v>
      </c>
    </row>
    <row r="56" spans="1:10" s="8" customFormat="1" x14ac:dyDescent="0.25">
      <c r="A56" s="128">
        <v>6078036.9299999997</v>
      </c>
      <c r="B56" s="128">
        <f>C32-A51</f>
        <v>408260.84000000078</v>
      </c>
      <c r="H56" s="93">
        <v>43174</v>
      </c>
      <c r="I56" s="101">
        <v>262724795</v>
      </c>
      <c r="J56" s="100">
        <v>65561.17</v>
      </c>
    </row>
    <row r="57" spans="1:10" s="8" customFormat="1" x14ac:dyDescent="0.25">
      <c r="A57" s="128">
        <f>A55-A56</f>
        <v>508789.99000000022</v>
      </c>
      <c r="B57" s="128"/>
      <c r="H57" s="93">
        <v>43174</v>
      </c>
      <c r="I57" s="101">
        <v>262724798</v>
      </c>
      <c r="J57" s="100">
        <v>232.83</v>
      </c>
    </row>
    <row r="58" spans="1:10" s="8" customFormat="1" x14ac:dyDescent="0.25">
      <c r="A58" s="128"/>
      <c r="B58" s="128"/>
      <c r="H58" s="93">
        <v>43174</v>
      </c>
      <c r="I58" s="101">
        <v>262724799</v>
      </c>
      <c r="J58" s="100">
        <v>340</v>
      </c>
    </row>
    <row r="59" spans="1:10" s="8" customFormat="1" x14ac:dyDescent="0.25">
      <c r="A59" s="128"/>
      <c r="H59" s="93">
        <v>43174</v>
      </c>
      <c r="I59" s="101">
        <v>262724796</v>
      </c>
      <c r="J59" s="100">
        <v>962.5</v>
      </c>
    </row>
    <row r="60" spans="1:10" s="8" customFormat="1" x14ac:dyDescent="0.25">
      <c r="H60" s="93">
        <v>43175</v>
      </c>
      <c r="I60" s="101">
        <v>262727380</v>
      </c>
      <c r="J60" s="100">
        <v>55936.02</v>
      </c>
    </row>
    <row r="61" spans="1:10" s="8" customFormat="1" x14ac:dyDescent="0.25">
      <c r="H61" s="93">
        <v>43175</v>
      </c>
      <c r="I61" s="101">
        <v>262727382</v>
      </c>
      <c r="J61" s="100">
        <v>170</v>
      </c>
    </row>
    <row r="62" spans="1:10" s="8" customFormat="1" x14ac:dyDescent="0.25">
      <c r="H62" s="93">
        <v>43175</v>
      </c>
      <c r="I62" s="101">
        <v>262727381</v>
      </c>
      <c r="J62" s="100">
        <v>108.98</v>
      </c>
    </row>
    <row r="63" spans="1:10" s="8" customFormat="1" x14ac:dyDescent="0.25">
      <c r="H63" s="93">
        <v>43178</v>
      </c>
      <c r="I63" s="101">
        <v>262726836</v>
      </c>
      <c r="J63" s="100">
        <v>68.05</v>
      </c>
    </row>
    <row r="64" spans="1:10" s="8" customFormat="1" x14ac:dyDescent="0.25">
      <c r="H64" s="93">
        <v>43178</v>
      </c>
      <c r="I64" s="101">
        <v>262726835</v>
      </c>
      <c r="J64" s="100">
        <v>26064.18</v>
      </c>
    </row>
    <row r="65" spans="4:10" s="8" customFormat="1" x14ac:dyDescent="0.25">
      <c r="H65" s="93">
        <v>43178</v>
      </c>
      <c r="I65" s="101">
        <v>262726839</v>
      </c>
      <c r="J65" s="100">
        <v>170</v>
      </c>
    </row>
    <row r="66" spans="4:10" s="8" customFormat="1" x14ac:dyDescent="0.25">
      <c r="H66" s="93">
        <v>43178</v>
      </c>
      <c r="I66" s="101">
        <v>262726838</v>
      </c>
      <c r="J66" s="100">
        <v>87.82</v>
      </c>
    </row>
    <row r="67" spans="4:10" s="8" customFormat="1" x14ac:dyDescent="0.25">
      <c r="H67" s="93">
        <v>43178</v>
      </c>
      <c r="I67" s="101">
        <v>11317282</v>
      </c>
      <c r="J67" s="100">
        <v>164894.45000000001</v>
      </c>
    </row>
    <row r="68" spans="4:10" s="8" customFormat="1" x14ac:dyDescent="0.25">
      <c r="H68" s="93">
        <v>43179</v>
      </c>
      <c r="I68" s="101">
        <v>26275557</v>
      </c>
      <c r="J68" s="100">
        <v>96573</v>
      </c>
    </row>
    <row r="69" spans="4:10" s="8" customFormat="1" x14ac:dyDescent="0.25">
      <c r="H69" s="93">
        <v>43179</v>
      </c>
      <c r="I69" s="101">
        <v>262725558</v>
      </c>
      <c r="J69" s="100">
        <v>1250</v>
      </c>
    </row>
    <row r="70" spans="4:10" s="8" customFormat="1" x14ac:dyDescent="0.25">
      <c r="H70" s="93">
        <v>43185</v>
      </c>
      <c r="I70" s="101">
        <v>262700452</v>
      </c>
      <c r="J70" s="100">
        <v>1500</v>
      </c>
    </row>
    <row r="71" spans="4:10" s="8" customFormat="1" x14ac:dyDescent="0.25">
      <c r="H71" s="93">
        <v>43185</v>
      </c>
      <c r="I71" s="101">
        <v>262700456</v>
      </c>
      <c r="J71" s="100">
        <v>1807.32</v>
      </c>
    </row>
    <row r="72" spans="4:10" s="8" customFormat="1" x14ac:dyDescent="0.25">
      <c r="D72" s="90"/>
      <c r="H72" s="93">
        <v>43185</v>
      </c>
      <c r="I72" s="101">
        <v>262700455</v>
      </c>
      <c r="J72" s="100">
        <v>9459.0499999999993</v>
      </c>
    </row>
    <row r="73" spans="4:10" s="8" customFormat="1" x14ac:dyDescent="0.25">
      <c r="D73" s="90"/>
      <c r="H73" s="93">
        <v>43185</v>
      </c>
      <c r="I73" s="101">
        <v>262700458</v>
      </c>
      <c r="J73" s="100">
        <v>191.95</v>
      </c>
    </row>
    <row r="74" spans="4:10" s="8" customFormat="1" x14ac:dyDescent="0.25">
      <c r="D74" s="90"/>
      <c r="H74" s="93">
        <v>43185</v>
      </c>
      <c r="I74" s="101">
        <v>262700459</v>
      </c>
      <c r="J74" s="100">
        <v>340</v>
      </c>
    </row>
    <row r="75" spans="4:10" s="8" customFormat="1" x14ac:dyDescent="0.25">
      <c r="D75" s="90"/>
      <c r="H75" s="93">
        <v>43185</v>
      </c>
      <c r="I75" s="101">
        <v>296629828</v>
      </c>
      <c r="J75" s="100">
        <v>2797.29</v>
      </c>
    </row>
    <row r="76" spans="4:10" s="8" customFormat="1" x14ac:dyDescent="0.25">
      <c r="D76" s="90"/>
      <c r="H76" s="93">
        <v>43185</v>
      </c>
      <c r="I76" s="101">
        <v>296629827</v>
      </c>
      <c r="J76" s="100">
        <v>57426</v>
      </c>
    </row>
    <row r="77" spans="4:10" s="8" customFormat="1" x14ac:dyDescent="0.25">
      <c r="D77" s="90"/>
      <c r="H77" s="93">
        <v>43186</v>
      </c>
      <c r="I77" s="101">
        <v>296628116</v>
      </c>
      <c r="J77" s="100">
        <v>75985</v>
      </c>
    </row>
    <row r="78" spans="4:10" x14ac:dyDescent="0.25">
      <c r="D78" s="90"/>
      <c r="H78" s="93">
        <v>43186</v>
      </c>
      <c r="I78" s="101">
        <v>296628117</v>
      </c>
      <c r="J78" s="100">
        <v>4850</v>
      </c>
    </row>
    <row r="79" spans="4:10" x14ac:dyDescent="0.25">
      <c r="D79" s="90"/>
      <c r="H79" s="93">
        <v>43187</v>
      </c>
      <c r="I79" s="101">
        <v>272879353</v>
      </c>
      <c r="J79" s="100">
        <v>7301.44</v>
      </c>
    </row>
    <row r="80" spans="4:10" x14ac:dyDescent="0.25">
      <c r="D80" s="90"/>
      <c r="H80" s="93">
        <v>43187</v>
      </c>
      <c r="I80" s="101">
        <v>272879352</v>
      </c>
      <c r="J80" s="100">
        <v>16282.96</v>
      </c>
    </row>
    <row r="81" spans="4:14" x14ac:dyDescent="0.25">
      <c r="D81" s="90"/>
      <c r="H81" s="93">
        <v>43187</v>
      </c>
      <c r="I81" s="101">
        <v>272879351</v>
      </c>
      <c r="J81" s="100">
        <v>170</v>
      </c>
      <c r="L81" s="110"/>
      <c r="M81" s="111"/>
      <c r="N81" s="112"/>
    </row>
    <row r="82" spans="4:14" x14ac:dyDescent="0.25">
      <c r="D82" s="90"/>
      <c r="H82" s="93">
        <v>43187</v>
      </c>
      <c r="I82" s="101">
        <v>272879350</v>
      </c>
      <c r="J82" s="100">
        <v>162.04</v>
      </c>
      <c r="L82" s="110"/>
      <c r="M82" s="111"/>
      <c r="N82" s="112"/>
    </row>
    <row r="83" spans="4:14" ht="15.75" x14ac:dyDescent="0.25">
      <c r="D83" s="90"/>
      <c r="H83" s="129" t="s">
        <v>87</v>
      </c>
      <c r="I83" s="130"/>
      <c r="J83" s="131">
        <f>SUM(J20:J82)</f>
        <v>1474000.4200000002</v>
      </c>
      <c r="L83" s="110"/>
      <c r="M83" s="111"/>
      <c r="N83" s="112"/>
    </row>
    <row r="84" spans="4:14" x14ac:dyDescent="0.25">
      <c r="D84" s="90"/>
      <c r="L84" s="110"/>
      <c r="M84" s="111"/>
      <c r="N84" s="112"/>
    </row>
    <row r="85" spans="4:14" ht="15.75" x14ac:dyDescent="0.25">
      <c r="D85" s="90"/>
      <c r="L85" s="132"/>
      <c r="M85" s="133"/>
      <c r="N85" s="134"/>
    </row>
    <row r="86" spans="4:14" x14ac:dyDescent="0.25">
      <c r="D86" s="90"/>
      <c r="L86" s="110"/>
      <c r="M86" s="111"/>
      <c r="N86" s="112"/>
    </row>
    <row r="87" spans="4:14" x14ac:dyDescent="0.25">
      <c r="D87" s="90"/>
      <c r="L87" s="110"/>
      <c r="M87" s="111"/>
      <c r="N87" s="112"/>
    </row>
    <row r="88" spans="4:14" x14ac:dyDescent="0.25">
      <c r="D88" s="90"/>
      <c r="L88" s="110"/>
      <c r="M88" s="111"/>
      <c r="N88" s="112"/>
    </row>
    <row r="89" spans="4:14" x14ac:dyDescent="0.25">
      <c r="D89" s="91"/>
      <c r="L89" s="110"/>
      <c r="M89" s="111"/>
      <c r="N89" s="112"/>
    </row>
    <row r="90" spans="4:14" x14ac:dyDescent="0.25">
      <c r="D90" s="91"/>
      <c r="L90" s="110"/>
      <c r="M90" s="111"/>
      <c r="N90" s="112"/>
    </row>
    <row r="91" spans="4:14" x14ac:dyDescent="0.25">
      <c r="D91" s="58"/>
      <c r="L91" s="110"/>
      <c r="M91" s="111"/>
      <c r="N91" s="112"/>
    </row>
    <row r="92" spans="4:14" x14ac:dyDescent="0.25">
      <c r="D92" s="58"/>
      <c r="L92" s="110"/>
      <c r="M92" s="111"/>
      <c r="N92" s="112"/>
    </row>
    <row r="93" spans="4:14" x14ac:dyDescent="0.25">
      <c r="D93" s="58"/>
      <c r="L93" s="110"/>
      <c r="M93" s="111"/>
      <c r="N93" s="112"/>
    </row>
    <row r="94" spans="4:14" s="8" customFormat="1" x14ac:dyDescent="0.25">
      <c r="D94" s="58"/>
      <c r="L94" s="110"/>
      <c r="M94" s="111"/>
      <c r="N94" s="112"/>
    </row>
    <row r="95" spans="4:14" s="8" customFormat="1" x14ac:dyDescent="0.25">
      <c r="D95" s="58"/>
      <c r="L95" s="110"/>
      <c r="M95" s="111"/>
      <c r="N95" s="112"/>
    </row>
    <row r="96" spans="4:14" x14ac:dyDescent="0.25">
      <c r="D96" s="59"/>
      <c r="L96" s="110"/>
      <c r="M96" s="111"/>
      <c r="N96" s="112"/>
    </row>
    <row r="97" spans="4:14" x14ac:dyDescent="0.25">
      <c r="D97" s="59"/>
      <c r="L97" s="110"/>
      <c r="M97" s="111"/>
      <c r="N97" s="112"/>
    </row>
    <row r="98" spans="4:14" x14ac:dyDescent="0.25">
      <c r="D98" s="55"/>
      <c r="L98" s="110"/>
      <c r="M98" s="111"/>
      <c r="N98" s="112"/>
    </row>
    <row r="99" spans="4:14" x14ac:dyDescent="0.25">
      <c r="L99" s="110"/>
      <c r="M99" s="111"/>
      <c r="N99" s="112"/>
    </row>
    <row r="100" spans="4:14" x14ac:dyDescent="0.25">
      <c r="L100" s="110"/>
      <c r="M100" s="111"/>
      <c r="N100" s="112"/>
    </row>
    <row r="101" spans="4:14" ht="15.75" x14ac:dyDescent="0.25">
      <c r="L101" s="113"/>
      <c r="M101" s="114"/>
      <c r="N101" s="115"/>
    </row>
    <row r="102" spans="4:14" ht="15.75" x14ac:dyDescent="0.25">
      <c r="L102" s="113"/>
      <c r="M102" s="60"/>
      <c r="N102" s="116"/>
    </row>
    <row r="103" spans="4:14" x14ac:dyDescent="0.25">
      <c r="L103" s="60"/>
      <c r="M103" s="60"/>
      <c r="N103" s="60"/>
    </row>
    <row r="104" spans="4:14" x14ac:dyDescent="0.25">
      <c r="D104" s="8"/>
      <c r="L104" s="117"/>
      <c r="M104" s="60"/>
      <c r="N104" s="60"/>
    </row>
    <row r="105" spans="4:14" x14ac:dyDescent="0.25">
      <c r="L105" s="60"/>
      <c r="M105" s="60"/>
      <c r="N105" s="60"/>
    </row>
  </sheetData>
  <mergeCells count="10">
    <mergeCell ref="A13:F13"/>
    <mergeCell ref="A14:F14"/>
    <mergeCell ref="A15:F15"/>
    <mergeCell ref="A16:F16"/>
    <mergeCell ref="A17:F1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REL.INGRESOS Y EGREOS MAR.2018 </vt:lpstr>
      <vt:lpstr>Hoja2</vt:lpstr>
      <vt:lpstr>Hoja3</vt:lpstr>
      <vt:lpstr>DEPOSITOS</vt:lpstr>
      <vt:lpstr>Hoja5</vt:lpstr>
      <vt:lpstr>Hoja6</vt:lpstr>
      <vt:lpstr>anexo MARZO 2018.</vt:lpstr>
      <vt:lpstr>'REL.INGRESOS Y EGREOS MAR.2018 '!Área_de_impresión</vt:lpstr>
      <vt:lpstr>'REL.INGRESOS Y EGREOS MAR.2018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Yndhira Neuman</cp:lastModifiedBy>
  <cp:lastPrinted>2018-02-05T15:57:12Z</cp:lastPrinted>
  <dcterms:created xsi:type="dcterms:W3CDTF">2013-11-11T20:14:59Z</dcterms:created>
  <dcterms:modified xsi:type="dcterms:W3CDTF">2018-04-23T14:48:29Z</dcterms:modified>
</cp:coreProperties>
</file>