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Relacion ngresos y Egresos feb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2" l="1"/>
  <c r="E81" i="2"/>
  <c r="E78" i="2"/>
  <c r="E77" i="2"/>
  <c r="E72" i="2"/>
  <c r="E69" i="2"/>
  <c r="E64" i="2"/>
  <c r="E59" i="2"/>
  <c r="E54" i="2"/>
  <c r="E47" i="2"/>
  <c r="E46" i="2" s="1"/>
  <c r="E38" i="2" s="1"/>
  <c r="E37" i="2"/>
  <c r="E28" i="2"/>
  <c r="E26" i="2"/>
  <c r="E18" i="2"/>
  <c r="E17" i="2"/>
  <c r="E14" i="2"/>
  <c r="E13" i="2"/>
  <c r="E12" i="2"/>
  <c r="E76" i="2" l="1"/>
  <c r="E86" i="2" s="1"/>
  <c r="D84" i="2"/>
  <c r="D81" i="2"/>
  <c r="D78" i="2"/>
  <c r="D77" i="2"/>
  <c r="D72" i="2"/>
  <c r="D69" i="2"/>
  <c r="D64" i="2"/>
  <c r="D54" i="2"/>
  <c r="D47" i="2"/>
  <c r="D46" i="2"/>
  <c r="D38" i="2" s="1"/>
  <c r="D76" i="2" s="1"/>
  <c r="D86" i="2" s="1"/>
  <c r="D28" i="2"/>
  <c r="D18" i="2"/>
  <c r="D12" i="2"/>
  <c r="R85" i="2" l="1"/>
  <c r="R84" i="2" s="1"/>
  <c r="R83" i="2"/>
  <c r="R82" i="2"/>
  <c r="R80" i="2"/>
  <c r="R79" i="2"/>
  <c r="R74" i="2"/>
  <c r="R75" i="2"/>
  <c r="R72" i="2" s="1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R78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77" i="2" s="1"/>
  <c r="M81" i="2"/>
  <c r="M78" i="2"/>
  <c r="M72" i="2"/>
  <c r="M69" i="2"/>
  <c r="M64" i="2"/>
  <c r="M54" i="2"/>
  <c r="M46" i="2"/>
  <c r="M38" i="2"/>
  <c r="M28" i="2"/>
  <c r="M18" i="2"/>
  <c r="M12" i="2"/>
  <c r="O77" i="2" l="1"/>
  <c r="Q77" i="2"/>
  <c r="N77" i="2"/>
  <c r="P77" i="2"/>
  <c r="R54" i="2"/>
  <c r="R18" i="2"/>
  <c r="R12" i="2"/>
  <c r="R81" i="2"/>
  <c r="R77" i="2" s="1"/>
  <c r="R64" i="2"/>
  <c r="R38" i="2"/>
  <c r="R28" i="2"/>
  <c r="Q76" i="2"/>
  <c r="Q86" i="2" s="1"/>
  <c r="P76" i="2"/>
  <c r="O76" i="2"/>
  <c r="O86" i="2" s="1"/>
  <c r="N76" i="2"/>
  <c r="N86" i="2" s="1"/>
  <c r="M76" i="2"/>
  <c r="M86" i="2" s="1"/>
  <c r="L84" i="2"/>
  <c r="L81" i="2"/>
  <c r="L78" i="2"/>
  <c r="L77" i="2" s="1"/>
  <c r="K77" i="2"/>
  <c r="K84" i="2"/>
  <c r="K81" i="2"/>
  <c r="K78" i="2"/>
  <c r="J84" i="2"/>
  <c r="J81" i="2"/>
  <c r="J78" i="2"/>
  <c r="J77" i="2" s="1"/>
  <c r="I84" i="2"/>
  <c r="I81" i="2"/>
  <c r="I78" i="2"/>
  <c r="I77" i="2" s="1"/>
  <c r="H77" i="2"/>
  <c r="H84" i="2"/>
  <c r="H81" i="2"/>
  <c r="H78" i="2"/>
  <c r="G84" i="2"/>
  <c r="G81" i="2"/>
  <c r="G78" i="2"/>
  <c r="G77" i="2" s="1"/>
  <c r="F84" i="2"/>
  <c r="F81" i="2"/>
  <c r="F78" i="2"/>
  <c r="F77" i="2" s="1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R46" i="2" s="1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L76" i="2" l="1"/>
  <c r="L86" i="2" s="1"/>
  <c r="P86" i="2"/>
  <c r="K76" i="2"/>
  <c r="K86" i="2" s="1"/>
  <c r="J76" i="2"/>
  <c r="J86" i="2" s="1"/>
  <c r="I76" i="2"/>
  <c r="I86" i="2" s="1"/>
  <c r="H76" i="2"/>
  <c r="H86" i="2" s="1"/>
  <c r="G76" i="2"/>
  <c r="G86" i="2" s="1"/>
  <c r="F76" i="2"/>
  <c r="F86" i="2" s="1"/>
  <c r="R76" i="2"/>
  <c r="R86" i="2" s="1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<sst xmlns="http://schemas.openxmlformats.org/spreadsheetml/2006/main" count="103" uniqueCount="103">
  <si>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</si>
  <si>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</si>
  <si>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</si>
  <si>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</si>
  <si>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</si>
  <si>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</si>
  <si>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</si>
  <si>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</si>
  <si>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</si>
  <si>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</si>
  <si>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</si>
  <si>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</si>
  <si>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</si>
  <si>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</si>
  <si>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</si>
  <si>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</si>
  <si>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</si>
  <si>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</si>
  <si>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</si>
  <si>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</si>
  <si>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</si>
  <si>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</si>
  <si>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</si>
  <si>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</si>
  <si>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</si>
  <si>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</si>
  <si>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</si>
  <si>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</si>
  <si>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</si>
  <si>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</si>
  <si>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</si>
  <si>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</si>
  <si>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</si>
  <si>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</si>
  <si>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</si>
  <si>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</si>
  <si>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</si>
  <si>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</si>
  <si>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</si>
  <si>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</si>
  <si>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</si>
  <si>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</si>
  <si>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</si>
  <si>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</si>
  <si>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</si>
  <si>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</si>
  <si>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</si>
  <si>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</si>
  <si>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</si>
  <si>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</si>
  <si>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</si>
  <si>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</si>
  <si>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</si>
  <si>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</si>
  <si>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</si>
  <si>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</si>
  <si>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</si>
  <si>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</si>
  <si>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</si>
  <si>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</si>
  <si>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</si>
  <si>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</si>
  <si>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</si>
  <si>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</si>
  <si>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</si>
  <si>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</si>
  <si>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</si>
  <si>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</si>
  <si>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</si>
  <si>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</si>
  <si>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</si>
  <si>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</si>
  <si>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</si>
  <si>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</si>
  <si>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</si>
  <si>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</si>
  <si>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</si>
  <si>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</si>
  <si>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</si>
  <si>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</si>
  <si>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</si>
  <si>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</si>
  <si>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</si>
  <si>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</si>
  <si>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</si>
  <si>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</si>
  <si>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</si>
  <si>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</si>
  <si>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</si>
  <si>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</si>
  <si>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</si>
  <si>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</si>
  <si>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</si>
  <si>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</si>
  <si>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</si>
  <si>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</si>
  <si>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</si>
  <si>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</si>
  <si>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</si>
  <si>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Año 2024</t>
  </si>
  <si>
    <t xml:space="preserve">  Enc. Departamento de Presupuesto                                                                                          Director Financiero</t>
  </si>
  <si>
    <t>PREPARADO POR:   Eluvina Mateo Alcantara                                                                           REVISADO POR:   Francisco De león G.</t>
  </si>
  <si>
    <t>Total General FUENTE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</si>
</sst>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5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5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5" borderId="12" xfId="1" applyFont="1" applyFill="1" applyBorder="1"/>
    <xf numFmtId="0" fontId="8" fillId="5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/>
    <xf numFmtId="43" fontId="3" fillId="6" borderId="12" xfId="0" applyNumberFormat="1" applyFont="1" applyFill="1" applyBorder="1"/>
    <xf numFmtId="0" fontId="3" fillId="0" borderId="15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43" fontId="0" fillId="3" borderId="12" xfId="1" applyFont="1" applyFill="1" applyBorder="1" applyAlignment="1">
      <alignment vertical="center" wrapText="1"/>
    </xf>
    <xf numFmtId="0" fontId="7" fillId="0" borderId="0" xfId="0" applyFont="1" applyAlignment="1">
      <alignment horizontal="center" vertical="top" wrapText="1" readingOrder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247651</xdr:colOff>
      <xdr:row>2</xdr:row>
      <xdr:rowOff>76200</xdr:rowOff>
    </xdr:from>
    <xdr:to>
      <xdr:col>17</xdr:col>
      <xdr:colOff>76201</xdr:colOff>
      <xdr:row>5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8087976" y="457200"/>
          <a:ext cx="1352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466726</xdr:colOff>
      <xdr:row>2</xdr:row>
      <xdr:rowOff>152400</xdr:rowOff>
    </xdr:from>
    <xdr:to>
      <xdr:col>17</xdr:col>
      <xdr:colOff>513835</xdr:colOff>
      <xdr:row>5</xdr:row>
      <xdr:rowOff>142875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7051" y="533400"/>
          <a:ext cx="961509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</xdr:row>
      <xdr:rowOff>180975</xdr:rowOff>
    </xdr:from>
    <xdr:to>
      <xdr:col>2</xdr:col>
      <xdr:colOff>1990725</xdr:colOff>
      <xdr:row>7</xdr:row>
      <xdr:rowOff>85725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61975"/>
          <a:ext cx="16287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showGridLines="0" tabSelected="1" workbookViewId="0">
      <selection activeCell="C103" sqref="C103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87.85546875" customWidth="1"/>
    <col min="4" max="5" width="17" customWidth="1"/>
    <col min="6" max="6" width="13.85546875" customWidth="1"/>
    <col min="7" max="7" width="14.5703125" customWidth="1"/>
    <col min="8" max="8" width="5.7109375" customWidth="1"/>
    <col min="9" max="9" width="5.85546875" customWidth="1"/>
    <col min="10" max="10" width="6.28515625" customWidth="1"/>
    <col min="11" max="11" width="6" customWidth="1"/>
    <col min="12" max="12" width="5.140625" customWidth="1"/>
    <col min="13" max="13" width="6.5703125" customWidth="1"/>
    <col min="14" max="14" width="6.7109375" customWidth="1"/>
    <col min="15" max="15" width="6.28515625" customWidth="1"/>
    <col min="16" max="16" width="7" customWidth="1"/>
    <col min="17" max="17" width="6.7109375" customWidth="1"/>
    <col min="18" max="18" width="15" customWidth="1"/>
  </cols>
  <sheetData>
    <row r="3" spans="3:19" ht="28.5" customHeight="1" x14ac:dyDescent="0.25">
      <c r="C3" s="41" t="s">
        <v>96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3:19" ht="21" customHeight="1" x14ac:dyDescent="0.25">
      <c r="C4" s="43" t="s">
        <v>97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3:19" ht="15.75" x14ac:dyDescent="0.25">
      <c r="C5" s="48" t="s">
        <v>99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3:19" ht="15.75" customHeight="1" x14ac:dyDescent="0.25">
      <c r="C6" s="50" t="s">
        <v>90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3:19" ht="15.75" customHeight="1" x14ac:dyDescent="0.25">
      <c r="C7" s="37" t="s">
        <v>75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9" spans="3:19" ht="25.5" customHeight="1" x14ac:dyDescent="0.25">
      <c r="C9" s="45" t="s">
        <v>65</v>
      </c>
      <c r="D9" s="46" t="s">
        <v>92</v>
      </c>
      <c r="E9" s="46" t="s">
        <v>91</v>
      </c>
      <c r="F9" s="38" t="s">
        <v>89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40"/>
    </row>
    <row r="10" spans="3:19" x14ac:dyDescent="0.25">
      <c r="C10" s="45"/>
      <c r="D10" s="47"/>
      <c r="E10" s="47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1" t="s">
        <v>0</v>
      </c>
      <c r="D11" s="21"/>
      <c r="E11" s="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11">
        <f>+D13+D14+D15+D16+D17</f>
        <v>840870091</v>
      </c>
      <c r="E12" s="11">
        <f>+E13+E14+E15+E16+E17</f>
        <v>845767759</v>
      </c>
      <c r="F12" s="16">
        <f t="shared" ref="F12:L12" si="0">+F13+F14+F15+F16+F17</f>
        <v>55393427.240000002</v>
      </c>
      <c r="G12" s="11">
        <f t="shared" si="0"/>
        <v>59031423.790000007</v>
      </c>
      <c r="H12" s="11">
        <f t="shared" si="0"/>
        <v>0</v>
      </c>
      <c r="I12" s="11">
        <f t="shared" si="0"/>
        <v>0</v>
      </c>
      <c r="J12" s="11">
        <f t="shared" si="0"/>
        <v>0</v>
      </c>
      <c r="K12" s="11">
        <f t="shared" si="0"/>
        <v>0</v>
      </c>
      <c r="L12" s="11">
        <f t="shared" si="0"/>
        <v>0</v>
      </c>
      <c r="M12" s="11">
        <f t="shared" ref="M12:Q12" si="1">+M13+M14+M15+M16+M17</f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11">
        <f t="shared" si="1"/>
        <v>0</v>
      </c>
      <c r="R12" s="11">
        <f t="shared" ref="R12" si="2">+R13+R14+R15+R16+R17</f>
        <v>114424851.03</v>
      </c>
    </row>
    <row r="13" spans="3:19" x14ac:dyDescent="0.25">
      <c r="C13" s="4" t="s">
        <v>2</v>
      </c>
      <c r="D13" s="12">
        <v>505422490</v>
      </c>
      <c r="E13" s="12">
        <f>505422490+3380000</f>
        <v>508802490</v>
      </c>
      <c r="F13" s="17">
        <v>40359712.109999999</v>
      </c>
      <c r="G13" s="12">
        <v>43846093.270000003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f>+F13+G13+H13+I13+J13+K13+L13+M13+N13+O13+P13+Q13</f>
        <v>84205805.379999995</v>
      </c>
    </row>
    <row r="14" spans="3:19" x14ac:dyDescent="0.25">
      <c r="C14" s="4" t="s">
        <v>3</v>
      </c>
      <c r="D14" s="12">
        <v>264346213</v>
      </c>
      <c r="E14" s="12">
        <f>264346213+1037500</f>
        <v>265383713</v>
      </c>
      <c r="F14" s="17">
        <v>8921917.5</v>
      </c>
      <c r="G14" s="12">
        <v>9011917.5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f t="shared" ref="R14:R17" si="3">+F14+G14+H14+I14+J14+K14+L14+M14+N14+O14+P14+Q14</f>
        <v>17933835</v>
      </c>
    </row>
    <row r="15" spans="3:19" x14ac:dyDescent="0.25">
      <c r="C15" s="4" t="s">
        <v>4</v>
      </c>
      <c r="D15" s="12">
        <v>2000000</v>
      </c>
      <c r="E15" s="12">
        <v>2000000</v>
      </c>
      <c r="F15" s="17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f t="shared" si="3"/>
        <v>0</v>
      </c>
      <c r="S15" s="7"/>
    </row>
    <row r="16" spans="3:19" x14ac:dyDescent="0.25">
      <c r="C16" s="4" t="s">
        <v>5</v>
      </c>
      <c r="D16" s="36">
        <v>0</v>
      </c>
      <c r="E16" s="36">
        <v>0</v>
      </c>
      <c r="F16" s="17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f t="shared" si="3"/>
        <v>0</v>
      </c>
    </row>
    <row r="17" spans="3:18" x14ac:dyDescent="0.25">
      <c r="C17" s="4" t="s">
        <v>6</v>
      </c>
      <c r="D17" s="12">
        <v>69101388</v>
      </c>
      <c r="E17" s="12">
        <f>69101388+480168</f>
        <v>69581556</v>
      </c>
      <c r="F17" s="17">
        <v>6111797.6299999999</v>
      </c>
      <c r="G17" s="12">
        <v>6173413.0199999996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f t="shared" si="3"/>
        <v>12285210.649999999</v>
      </c>
    </row>
    <row r="18" spans="3:18" x14ac:dyDescent="0.25">
      <c r="C18" s="3" t="s">
        <v>7</v>
      </c>
      <c r="D18" s="11">
        <f>+D19+D20+D21+D22+D23+D24+D25+D26+D27</f>
        <v>66126656</v>
      </c>
      <c r="E18" s="11">
        <f>+E19+E20+E21+E22+E23+E24+E25+E26+E27</f>
        <v>66566656</v>
      </c>
      <c r="F18" s="16">
        <f t="shared" ref="F18:L18" si="4">+F19+F20+F21+F22+F23+F24+F25+F26+F27</f>
        <v>967141.54999999993</v>
      </c>
      <c r="G18" s="11">
        <f t="shared" si="4"/>
        <v>6773960.2000000011</v>
      </c>
      <c r="H18" s="11">
        <f t="shared" si="4"/>
        <v>0</v>
      </c>
      <c r="I18" s="11">
        <f t="shared" si="4"/>
        <v>0</v>
      </c>
      <c r="J18" s="11">
        <f t="shared" si="4"/>
        <v>0</v>
      </c>
      <c r="K18" s="11">
        <f t="shared" si="4"/>
        <v>0</v>
      </c>
      <c r="L18" s="11">
        <f t="shared" si="4"/>
        <v>0</v>
      </c>
      <c r="M18" s="11">
        <f t="shared" ref="M18:Q18" si="5">+M19+M20+M21+M22+M23+M24+M25+M26+M27</f>
        <v>0</v>
      </c>
      <c r="N18" s="11">
        <f t="shared" si="5"/>
        <v>0</v>
      </c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>+R19+R20+R21+R22+R23+R24+R25+R26+R27</f>
        <v>7741101.75</v>
      </c>
    </row>
    <row r="19" spans="3:18" x14ac:dyDescent="0.25">
      <c r="C19" s="4" t="s">
        <v>8</v>
      </c>
      <c r="D19" s="12">
        <v>12171531</v>
      </c>
      <c r="E19" s="12">
        <v>12171531</v>
      </c>
      <c r="F19" s="17">
        <v>8612.58</v>
      </c>
      <c r="G19" s="12">
        <v>1475139.38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f>+F19+G19+H19+I19+J19+K19+L19+M19+N19+O19+P19+Q19</f>
        <v>1483751.96</v>
      </c>
    </row>
    <row r="20" spans="3:18" x14ac:dyDescent="0.25">
      <c r="C20" s="4" t="s">
        <v>9</v>
      </c>
      <c r="D20" s="12">
        <v>598125</v>
      </c>
      <c r="E20" s="12">
        <v>598125</v>
      </c>
      <c r="F20" s="18">
        <v>0</v>
      </c>
      <c r="G20" s="12">
        <v>7080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f t="shared" ref="R20:R27" si="6">+F20+G20+H20+I20+J20+K20+L20+M20+N20+O20+P20+Q20</f>
        <v>7080</v>
      </c>
    </row>
    <row r="21" spans="3:18" x14ac:dyDescent="0.25">
      <c r="C21" s="4" t="s">
        <v>10</v>
      </c>
      <c r="D21" s="12">
        <v>10000000</v>
      </c>
      <c r="E21" s="12">
        <v>10000000</v>
      </c>
      <c r="F21" s="18">
        <v>0</v>
      </c>
      <c r="G21" s="13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f t="shared" si="6"/>
        <v>0</v>
      </c>
    </row>
    <row r="22" spans="3:18" x14ac:dyDescent="0.25">
      <c r="C22" s="4" t="s">
        <v>11</v>
      </c>
      <c r="D22" s="12">
        <v>250000</v>
      </c>
      <c r="E22" s="12">
        <v>250000</v>
      </c>
      <c r="F22" s="18">
        <v>0</v>
      </c>
      <c r="G22" s="13">
        <v>0</v>
      </c>
      <c r="H22" s="12">
        <v>0</v>
      </c>
      <c r="I22" s="13">
        <v>0</v>
      </c>
      <c r="J22" s="13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f t="shared" si="6"/>
        <v>0</v>
      </c>
    </row>
    <row r="23" spans="3:18" x14ac:dyDescent="0.25">
      <c r="C23" s="4" t="s">
        <v>12</v>
      </c>
      <c r="D23" s="12">
        <v>22070000</v>
      </c>
      <c r="E23" s="12">
        <v>22070000</v>
      </c>
      <c r="F23" s="17">
        <v>0</v>
      </c>
      <c r="G23" s="12">
        <v>241600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f t="shared" si="6"/>
        <v>241600</v>
      </c>
    </row>
    <row r="24" spans="3:18" x14ac:dyDescent="0.25">
      <c r="C24" s="4" t="s">
        <v>13</v>
      </c>
      <c r="D24" s="12">
        <v>12000000</v>
      </c>
      <c r="E24" s="12">
        <v>12000000</v>
      </c>
      <c r="F24" s="17">
        <v>921528.97</v>
      </c>
      <c r="G24" s="12">
        <v>4600029.82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f t="shared" si="6"/>
        <v>5521558.79</v>
      </c>
    </row>
    <row r="25" spans="3:18" x14ac:dyDescent="0.25">
      <c r="C25" s="4" t="s">
        <v>14</v>
      </c>
      <c r="D25" s="12">
        <v>4777000</v>
      </c>
      <c r="E25" s="12">
        <v>4777000</v>
      </c>
      <c r="F25" s="18">
        <v>0</v>
      </c>
      <c r="G25" s="12">
        <v>41604.480000000003</v>
      </c>
      <c r="H25" s="12">
        <v>0</v>
      </c>
      <c r="I25" s="13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f t="shared" si="6"/>
        <v>41604.480000000003</v>
      </c>
    </row>
    <row r="26" spans="3:18" x14ac:dyDescent="0.25">
      <c r="C26" s="4" t="s">
        <v>15</v>
      </c>
      <c r="D26" s="12">
        <v>3860000</v>
      </c>
      <c r="E26" s="12">
        <f>3860000+440000</f>
        <v>4300000</v>
      </c>
      <c r="F26" s="17">
        <v>37000</v>
      </c>
      <c r="G26" s="12">
        <v>10000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f t="shared" si="6"/>
        <v>47000</v>
      </c>
    </row>
    <row r="27" spans="3:18" x14ac:dyDescent="0.25">
      <c r="C27" s="4" t="s">
        <v>16</v>
      </c>
      <c r="D27" s="12">
        <v>400000</v>
      </c>
      <c r="E27" s="12">
        <v>400000</v>
      </c>
      <c r="F27" s="18">
        <v>0</v>
      </c>
      <c r="G27" s="12">
        <v>398506.52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f t="shared" si="6"/>
        <v>398506.52</v>
      </c>
    </row>
    <row r="28" spans="3:18" x14ac:dyDescent="0.25">
      <c r="C28" s="3" t="s">
        <v>17</v>
      </c>
      <c r="D28" s="11">
        <f>+D29+D30+D31+D32+D33+D34+D35+D36+D37</f>
        <v>34266664</v>
      </c>
      <c r="E28" s="11">
        <f>+E29+E30+E31+E32+E33+E34+E35+E36+E37</f>
        <v>34399164</v>
      </c>
      <c r="F28" s="16">
        <f t="shared" ref="F28:L28" si="7">+F29+F30+F31+F32+F33+F34+F35+F36+F37</f>
        <v>19680</v>
      </c>
      <c r="G28" s="11">
        <f t="shared" si="7"/>
        <v>265144</v>
      </c>
      <c r="H28" s="11">
        <f t="shared" si="7"/>
        <v>0</v>
      </c>
      <c r="I28" s="11">
        <f t="shared" si="7"/>
        <v>0</v>
      </c>
      <c r="J28" s="11">
        <f t="shared" si="7"/>
        <v>0</v>
      </c>
      <c r="K28" s="11">
        <f t="shared" si="7"/>
        <v>0</v>
      </c>
      <c r="L28" s="11">
        <f t="shared" si="7"/>
        <v>0</v>
      </c>
      <c r="M28" s="11">
        <f t="shared" ref="M28:Q28" si="8">+M29+M30+M31+M32+M33+M34+M35+M36+M37</f>
        <v>0</v>
      </c>
      <c r="N28" s="11">
        <f t="shared" si="8"/>
        <v>0</v>
      </c>
      <c r="O28" s="11">
        <f t="shared" si="8"/>
        <v>0</v>
      </c>
      <c r="P28" s="11">
        <f t="shared" si="8"/>
        <v>0</v>
      </c>
      <c r="Q28" s="11">
        <f t="shared" si="8"/>
        <v>0</v>
      </c>
      <c r="R28" s="11">
        <f t="shared" ref="R28" si="9">+R29+R30+R31+R32+R33+R34+R35+R36+R37</f>
        <v>284824</v>
      </c>
    </row>
    <row r="29" spans="3:18" x14ac:dyDescent="0.25">
      <c r="C29" s="4" t="s">
        <v>18</v>
      </c>
      <c r="D29" s="12">
        <v>1683000</v>
      </c>
      <c r="E29" s="12">
        <v>1683000</v>
      </c>
      <c r="F29" s="17">
        <v>19680</v>
      </c>
      <c r="G29" s="12">
        <v>10500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f>+F29+G29+H29+I29+J29+K29+L29+M29+N29+O29+P29+Q29</f>
        <v>30180</v>
      </c>
    </row>
    <row r="30" spans="3:18" x14ac:dyDescent="0.25">
      <c r="C30" s="4" t="s">
        <v>19</v>
      </c>
      <c r="D30" s="12">
        <v>2450000</v>
      </c>
      <c r="E30" s="12">
        <v>2450000</v>
      </c>
      <c r="F30" s="17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f t="shared" ref="R30:R37" si="10">+F30+G30+H30+I30+J30+K30+L30+M30+N30+O30+P30+Q30</f>
        <v>0</v>
      </c>
    </row>
    <row r="31" spans="3:18" x14ac:dyDescent="0.25">
      <c r="C31" s="4" t="s">
        <v>20</v>
      </c>
      <c r="D31" s="12">
        <v>3885300</v>
      </c>
      <c r="E31" s="12">
        <v>3885300</v>
      </c>
      <c r="F31" s="17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f t="shared" si="10"/>
        <v>0</v>
      </c>
    </row>
    <row r="32" spans="3:18" x14ac:dyDescent="0.25">
      <c r="C32" s="4" t="s">
        <v>21</v>
      </c>
      <c r="D32" s="12">
        <v>503000</v>
      </c>
      <c r="E32" s="12">
        <v>503000</v>
      </c>
      <c r="F32" s="17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f t="shared" si="10"/>
        <v>0</v>
      </c>
    </row>
    <row r="33" spans="3:18" x14ac:dyDescent="0.25">
      <c r="C33" s="4" t="s">
        <v>22</v>
      </c>
      <c r="D33" s="12">
        <v>1800000</v>
      </c>
      <c r="E33" s="12">
        <v>1800000</v>
      </c>
      <c r="F33" s="17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f t="shared" si="10"/>
        <v>0</v>
      </c>
    </row>
    <row r="34" spans="3:18" x14ac:dyDescent="0.25">
      <c r="C34" s="4" t="s">
        <v>23</v>
      </c>
      <c r="D34" s="12">
        <v>970714</v>
      </c>
      <c r="E34" s="12">
        <v>970714</v>
      </c>
      <c r="F34" s="17">
        <v>0</v>
      </c>
      <c r="G34" s="12">
        <v>19824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f t="shared" si="10"/>
        <v>19824</v>
      </c>
    </row>
    <row r="35" spans="3:18" x14ac:dyDescent="0.25">
      <c r="C35" s="4" t="s">
        <v>24</v>
      </c>
      <c r="D35" s="12">
        <v>16264750</v>
      </c>
      <c r="E35" s="12">
        <v>16264750</v>
      </c>
      <c r="F35" s="17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f t="shared" si="10"/>
        <v>0</v>
      </c>
    </row>
    <row r="36" spans="3:18" x14ac:dyDescent="0.25">
      <c r="C36" s="4" t="s">
        <v>25</v>
      </c>
      <c r="D36" s="12">
        <v>0</v>
      </c>
      <c r="E36" s="12">
        <v>0</v>
      </c>
      <c r="F36" s="17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f t="shared" si="10"/>
        <v>0</v>
      </c>
    </row>
    <row r="37" spans="3:18" x14ac:dyDescent="0.25">
      <c r="C37" s="4" t="s">
        <v>26</v>
      </c>
      <c r="D37" s="12">
        <v>6709900</v>
      </c>
      <c r="E37" s="12">
        <f>6709900+132500</f>
        <v>6842400</v>
      </c>
      <c r="F37" s="17">
        <v>0</v>
      </c>
      <c r="G37" s="12">
        <v>234820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f t="shared" si="10"/>
        <v>234820</v>
      </c>
    </row>
    <row r="38" spans="3:18" x14ac:dyDescent="0.25">
      <c r="C38" s="3" t="s">
        <v>27</v>
      </c>
      <c r="D38" s="11">
        <f>+D39+D40+D41+D42+D43+D44+D45+D46</f>
        <v>0</v>
      </c>
      <c r="E38" s="11">
        <f>+E39+E40+E41+E42+E43+E44+E45+E46</f>
        <v>0</v>
      </c>
      <c r="F38" s="19">
        <f t="shared" ref="F38:L38" si="11">+F39+F40+F41+F42+F43+F44+F45</f>
        <v>0</v>
      </c>
      <c r="G38" s="14">
        <f t="shared" si="11"/>
        <v>0</v>
      </c>
      <c r="H38" s="11">
        <f t="shared" si="11"/>
        <v>0</v>
      </c>
      <c r="I38" s="14">
        <f t="shared" si="11"/>
        <v>0</v>
      </c>
      <c r="J38" s="11">
        <f t="shared" si="11"/>
        <v>0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1">
        <f t="shared" ref="R38" si="13">+R39+R40+R41+R42+R43+R44+R45</f>
        <v>0</v>
      </c>
    </row>
    <row r="39" spans="3:18" x14ac:dyDescent="0.25">
      <c r="C39" s="4" t="s">
        <v>28</v>
      </c>
      <c r="D39" s="12">
        <v>0</v>
      </c>
      <c r="E39" s="12">
        <v>0</v>
      </c>
      <c r="F39" s="18">
        <v>0</v>
      </c>
      <c r="G39" s="13">
        <v>0</v>
      </c>
      <c r="H39" s="12">
        <v>0</v>
      </c>
      <c r="I39" s="13">
        <v>0</v>
      </c>
      <c r="J39" s="12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f>+F39+G39+H39+I39+J39+K39+L39+M39+N39+O39+P39+Q39</f>
        <v>0</v>
      </c>
    </row>
    <row r="40" spans="3:18" x14ac:dyDescent="0.25">
      <c r="C40" s="4" t="s">
        <v>29</v>
      </c>
      <c r="D40" s="12">
        <v>0</v>
      </c>
      <c r="E40" s="12">
        <v>0</v>
      </c>
      <c r="F40" s="18">
        <v>0</v>
      </c>
      <c r="G40" s="13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f t="shared" ref="R40:R53" si="14">+F40+G40+H40+I40+J40+K40+L40+M40+N40+O40+P40+Q40</f>
        <v>0</v>
      </c>
    </row>
    <row r="41" spans="3:18" x14ac:dyDescent="0.25">
      <c r="C41" s="4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4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4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4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4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4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3" t="s">
        <v>36</v>
      </c>
      <c r="D47" s="12">
        <f>+D48+D49+D50+D51+D52+D53</f>
        <v>0</v>
      </c>
      <c r="E47" s="12">
        <f>+E48+E49+E50+E51+E52+E53</f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4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4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4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4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4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4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3" t="s">
        <v>43</v>
      </c>
      <c r="D54" s="11">
        <f>+D55+D56+D57+D58+D59+D60+D61+D62+D63</f>
        <v>1516084798</v>
      </c>
      <c r="E54" s="11">
        <f>+E55+E56+E57+E58+E59+E60+E61+E62+E63</f>
        <v>1516650952</v>
      </c>
      <c r="F54" s="19">
        <f t="shared" ref="F54:L54" si="17">+F55+F56+F57+F58+F59+F60+F61+F62+F63</f>
        <v>0</v>
      </c>
      <c r="G54" s="14">
        <f t="shared" si="17"/>
        <v>0</v>
      </c>
      <c r="H54" s="14">
        <f t="shared" si="17"/>
        <v>0</v>
      </c>
      <c r="I54" s="11">
        <f t="shared" si="17"/>
        <v>0</v>
      </c>
      <c r="J54" s="11">
        <f t="shared" si="17"/>
        <v>0</v>
      </c>
      <c r="K54" s="11">
        <f t="shared" si="17"/>
        <v>0</v>
      </c>
      <c r="L54" s="11">
        <f t="shared" si="17"/>
        <v>0</v>
      </c>
      <c r="M54" s="11">
        <f t="shared" ref="M54:Q54" si="18">+M55+M56+M57+M58+M59+M60+M61+M62+M63</f>
        <v>0</v>
      </c>
      <c r="N54" s="11">
        <f t="shared" si="18"/>
        <v>0</v>
      </c>
      <c r="O54" s="11">
        <f t="shared" si="18"/>
        <v>0</v>
      </c>
      <c r="P54" s="11">
        <f t="shared" si="18"/>
        <v>0</v>
      </c>
      <c r="Q54" s="11">
        <f t="shared" si="18"/>
        <v>0</v>
      </c>
      <c r="R54" s="11">
        <f t="shared" ref="R54" si="19">+R55+R56+R57+R58+R59+R60+R61+R62+R63</f>
        <v>0</v>
      </c>
    </row>
    <row r="55" spans="3:18" x14ac:dyDescent="0.25">
      <c r="C55" s="4" t="s">
        <v>44</v>
      </c>
      <c r="D55" s="12">
        <v>4484798</v>
      </c>
      <c r="E55" s="12">
        <v>4484798</v>
      </c>
      <c r="F55" s="18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f>+F55+G55+H55+I55+J55+K55+L55+M55+N55+O55+P55+Q55</f>
        <v>0</v>
      </c>
    </row>
    <row r="56" spans="3:18" x14ac:dyDescent="0.25">
      <c r="C56" s="4" t="s">
        <v>45</v>
      </c>
      <c r="D56" s="12">
        <v>545000</v>
      </c>
      <c r="E56" s="12">
        <v>545000</v>
      </c>
      <c r="F56" s="18">
        <v>0</v>
      </c>
      <c r="G56" s="13">
        <v>0</v>
      </c>
      <c r="H56" s="13">
        <v>0</v>
      </c>
      <c r="I56" s="13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f t="shared" ref="R56:R63" si="20">+F56+G56+H56+I56+J56+K56+L56+M56+N56+O56+P56+Q56</f>
        <v>0</v>
      </c>
    </row>
    <row r="57" spans="3:18" x14ac:dyDescent="0.25">
      <c r="C57" s="4" t="s">
        <v>46</v>
      </c>
      <c r="D57" s="12">
        <v>65000</v>
      </c>
      <c r="E57" s="12">
        <v>65000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2">
        <v>0</v>
      </c>
      <c r="O57" s="13">
        <v>0</v>
      </c>
      <c r="P57" s="12">
        <v>0</v>
      </c>
      <c r="Q57" s="13">
        <v>0</v>
      </c>
      <c r="R57" s="12">
        <f t="shared" si="20"/>
        <v>0</v>
      </c>
    </row>
    <row r="58" spans="3:18" x14ac:dyDescent="0.25">
      <c r="C58" s="4" t="s">
        <v>47</v>
      </c>
      <c r="D58" s="12">
        <v>0</v>
      </c>
      <c r="E58" s="12">
        <v>0</v>
      </c>
      <c r="F58" s="18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2">
        <v>0</v>
      </c>
      <c r="Q58" s="13">
        <v>0</v>
      </c>
      <c r="R58" s="12">
        <f t="shared" si="20"/>
        <v>0</v>
      </c>
    </row>
    <row r="59" spans="3:18" x14ac:dyDescent="0.25">
      <c r="C59" s="4" t="s">
        <v>48</v>
      </c>
      <c r="D59" s="12">
        <v>990000</v>
      </c>
      <c r="E59" s="12">
        <f>990000+566154</f>
        <v>1556154</v>
      </c>
      <c r="F59" s="18">
        <v>0</v>
      </c>
      <c r="G59" s="13">
        <v>0</v>
      </c>
      <c r="H59" s="13">
        <v>0</v>
      </c>
      <c r="I59" s="12">
        <v>0</v>
      </c>
      <c r="J59" s="13">
        <v>0</v>
      </c>
      <c r="K59" s="13">
        <v>0</v>
      </c>
      <c r="L59" s="13">
        <v>0</v>
      </c>
      <c r="M59" s="12">
        <v>0</v>
      </c>
      <c r="N59" s="12">
        <v>0</v>
      </c>
      <c r="O59" s="13">
        <v>0</v>
      </c>
      <c r="P59" s="12">
        <v>0</v>
      </c>
      <c r="Q59" s="12">
        <v>0</v>
      </c>
      <c r="R59" s="12">
        <f t="shared" si="20"/>
        <v>0</v>
      </c>
    </row>
    <row r="60" spans="3:18" x14ac:dyDescent="0.25">
      <c r="C60" s="4" t="s">
        <v>49</v>
      </c>
      <c r="D60" s="12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25">
      <c r="C61" s="4" t="s">
        <v>50</v>
      </c>
      <c r="D61" s="12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4" t="s">
        <v>51</v>
      </c>
      <c r="D62" s="12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2">
        <v>0</v>
      </c>
      <c r="O62" s="13">
        <v>0</v>
      </c>
      <c r="P62" s="13">
        <v>0</v>
      </c>
      <c r="Q62" s="13">
        <v>0</v>
      </c>
      <c r="R62" s="13">
        <f t="shared" si="20"/>
        <v>0</v>
      </c>
    </row>
    <row r="63" spans="3:18" x14ac:dyDescent="0.25">
      <c r="C63" s="4" t="s">
        <v>52</v>
      </c>
      <c r="D63" s="12">
        <v>1510000000</v>
      </c>
      <c r="E63" s="12">
        <v>1510000000</v>
      </c>
      <c r="F63" s="18">
        <v>0</v>
      </c>
      <c r="G63" s="13">
        <v>0</v>
      </c>
      <c r="H63" s="13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f t="shared" si="20"/>
        <v>0</v>
      </c>
    </row>
    <row r="64" spans="3:18" x14ac:dyDescent="0.25">
      <c r="C64" s="3" t="s">
        <v>53</v>
      </c>
      <c r="D64" s="11">
        <f>+D65+D66+D67+D68</f>
        <v>0</v>
      </c>
      <c r="E64" s="11">
        <f>+E65+E66+E67+E68</f>
        <v>0</v>
      </c>
      <c r="F64" s="19">
        <f t="shared" ref="F64:L64" si="21">+F65+F66+F67+F68</f>
        <v>0</v>
      </c>
      <c r="G64" s="14">
        <f t="shared" si="21"/>
        <v>0</v>
      </c>
      <c r="H64" s="11">
        <f t="shared" si="21"/>
        <v>0</v>
      </c>
      <c r="I64" s="11">
        <f t="shared" si="21"/>
        <v>0</v>
      </c>
      <c r="J64" s="11">
        <f t="shared" si="21"/>
        <v>0</v>
      </c>
      <c r="K64" s="11">
        <f t="shared" si="21"/>
        <v>0</v>
      </c>
      <c r="L64" s="11">
        <f t="shared" si="21"/>
        <v>0</v>
      </c>
      <c r="M64" s="11">
        <f t="shared" ref="M64:Q64" si="22">+M65+M66+M67+M68</f>
        <v>0</v>
      </c>
      <c r="N64" s="11">
        <f t="shared" si="22"/>
        <v>0</v>
      </c>
      <c r="O64" s="11">
        <f t="shared" si="22"/>
        <v>0</v>
      </c>
      <c r="P64" s="11">
        <f t="shared" si="22"/>
        <v>0</v>
      </c>
      <c r="Q64" s="11">
        <f t="shared" si="22"/>
        <v>0</v>
      </c>
      <c r="R64" s="11">
        <f t="shared" ref="R64" si="23">+R65+R66+R67+R68</f>
        <v>0</v>
      </c>
    </row>
    <row r="65" spans="3:18" x14ac:dyDescent="0.25">
      <c r="C65" s="4" t="s">
        <v>54</v>
      </c>
      <c r="D65" s="12">
        <v>0</v>
      </c>
      <c r="E65" s="12">
        <v>0</v>
      </c>
      <c r="F65" s="18">
        <v>0</v>
      </c>
      <c r="G65" s="13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f>+F65+G65+H65+I65+J65+K65+L65+M65+N65+O65+P65+Q65</f>
        <v>0</v>
      </c>
    </row>
    <row r="66" spans="3:18" x14ac:dyDescent="0.25">
      <c r="C66" s="4" t="s">
        <v>55</v>
      </c>
      <c r="D66" s="12">
        <v>0</v>
      </c>
      <c r="E66" s="12">
        <v>0</v>
      </c>
      <c r="F66" s="18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f t="shared" ref="R66:R68" si="24">+F66+G66+H66+I66+J66+K66+L66+M66+N66+O66+P66+Q66</f>
        <v>0</v>
      </c>
    </row>
    <row r="67" spans="3:18" x14ac:dyDescent="0.25">
      <c r="C67" s="4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4" t="s">
        <v>57</v>
      </c>
      <c r="D68" s="12">
        <v>0</v>
      </c>
      <c r="E68" s="12">
        <v>0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3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4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4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3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4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4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4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98</v>
      </c>
      <c r="D76" s="15">
        <f>+D12+D18+D28+D38+D46+D54+D64+D69+D72</f>
        <v>2457348209</v>
      </c>
      <c r="E76" s="15">
        <f>+E12+E18+E28+E38+E46+E54+E64+E69+E72</f>
        <v>2463384531</v>
      </c>
      <c r="F76" s="20">
        <f t="shared" ref="F76:L76" si="32">+F12+F18+F28+F38+F46+F54+F64+F69+F72</f>
        <v>56380248.789999999</v>
      </c>
      <c r="G76" s="15">
        <f t="shared" si="32"/>
        <v>66070527.99000001</v>
      </c>
      <c r="H76" s="15">
        <f t="shared" si="32"/>
        <v>0</v>
      </c>
      <c r="I76" s="15">
        <f t="shared" si="32"/>
        <v>0</v>
      </c>
      <c r="J76" s="15">
        <f t="shared" si="32"/>
        <v>0</v>
      </c>
      <c r="K76" s="15">
        <f t="shared" si="32"/>
        <v>0</v>
      </c>
      <c r="L76" s="15">
        <f t="shared" si="32"/>
        <v>0</v>
      </c>
      <c r="M76" s="15">
        <f t="shared" ref="M76:Q76" si="33">+M12+M18+M28+M38+M46+M54+M64+M69+M72</f>
        <v>0</v>
      </c>
      <c r="N76" s="15">
        <f t="shared" si="33"/>
        <v>0</v>
      </c>
      <c r="O76" s="15">
        <f t="shared" si="33"/>
        <v>0</v>
      </c>
      <c r="P76" s="15">
        <f t="shared" si="33"/>
        <v>0</v>
      </c>
      <c r="Q76" s="15">
        <f t="shared" si="33"/>
        <v>0</v>
      </c>
      <c r="R76" s="15">
        <f t="shared" ref="R76" si="34">+R12+R18+R28+R38+R46+R54+R64+R69+R72</f>
        <v>122450776.78</v>
      </c>
    </row>
    <row r="77" spans="3:18" x14ac:dyDescent="0.25">
      <c r="C77" s="1" t="s">
        <v>66</v>
      </c>
      <c r="D77" s="22">
        <f>+D78+D81+D84</f>
        <v>0</v>
      </c>
      <c r="E77" s="22">
        <f>+E78+E81+E84</f>
        <v>0</v>
      </c>
      <c r="F77" s="26">
        <f t="shared" ref="F77:R77" si="35">+F78+F81+F84</f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3" t="s">
        <v>67</v>
      </c>
      <c r="D78" s="24">
        <f>+D79+D80</f>
        <v>0</v>
      </c>
      <c r="E78" s="24">
        <f>+E79+E80</f>
        <v>0</v>
      </c>
      <c r="F78" s="23">
        <f t="shared" ref="F78:R78" si="36">+F79+F80</f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4" t="s">
        <v>68</v>
      </c>
      <c r="D79" s="25">
        <v>0</v>
      </c>
      <c r="E79" s="25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4" t="s">
        <v>69</v>
      </c>
      <c r="D80" s="25">
        <v>0</v>
      </c>
      <c r="E80" s="25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3" t="s">
        <v>70</v>
      </c>
      <c r="D81" s="24">
        <f>+D82+D83</f>
        <v>0</v>
      </c>
      <c r="E81" s="24">
        <f>+E82+E83</f>
        <v>0</v>
      </c>
      <c r="F81" s="23">
        <f t="shared" ref="F81:R81" si="37">+F82+F83</f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4" t="s">
        <v>71</v>
      </c>
      <c r="D82" s="25">
        <v>0</v>
      </c>
      <c r="E82" s="25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4" t="s">
        <v>72</v>
      </c>
      <c r="D83" s="25">
        <v>0</v>
      </c>
      <c r="E83" s="25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3" t="s">
        <v>73</v>
      </c>
      <c r="D84" s="24">
        <f>+D85</f>
        <v>0</v>
      </c>
      <c r="E84" s="24">
        <f>+E85</f>
        <v>0</v>
      </c>
      <c r="F84" s="23">
        <f t="shared" ref="F84:R84" si="38">+F85</f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4" t="s">
        <v>74</v>
      </c>
      <c r="D85" s="25">
        <v>0</v>
      </c>
      <c r="E85" s="25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8" t="s">
        <v>102</v>
      </c>
      <c r="D86" s="32">
        <f>+D76+D77</f>
        <v>2457348209</v>
      </c>
      <c r="E86" s="32">
        <f>+E76+E77</f>
        <v>2463384531</v>
      </c>
      <c r="F86" s="27">
        <f t="shared" ref="F86:R86" si="39">+F76+F77</f>
        <v>56380248.789999999</v>
      </c>
      <c r="G86" s="27">
        <f t="shared" si="39"/>
        <v>66070527.99000001</v>
      </c>
      <c r="H86" s="27">
        <f t="shared" si="39"/>
        <v>0</v>
      </c>
      <c r="I86" s="27">
        <f t="shared" si="39"/>
        <v>0</v>
      </c>
      <c r="J86" s="27">
        <f t="shared" si="39"/>
        <v>0</v>
      </c>
      <c r="K86" s="27">
        <f t="shared" si="39"/>
        <v>0</v>
      </c>
      <c r="L86" s="27">
        <f t="shared" si="39"/>
        <v>0</v>
      </c>
      <c r="M86" s="27">
        <f t="shared" si="39"/>
        <v>0</v>
      </c>
      <c r="N86" s="27">
        <f t="shared" si="39"/>
        <v>0</v>
      </c>
      <c r="O86" s="27">
        <f t="shared" si="39"/>
        <v>0</v>
      </c>
      <c r="P86" s="27">
        <f t="shared" si="39"/>
        <v>0</v>
      </c>
      <c r="Q86" s="27">
        <f t="shared" si="39"/>
        <v>0</v>
      </c>
      <c r="R86" s="27">
        <f t="shared" si="39"/>
        <v>122450776.78</v>
      </c>
    </row>
    <row r="88" spans="3:18" ht="15.75" thickBot="1" x14ac:dyDescent="0.3"/>
    <row r="89" spans="3:18" ht="15.75" thickBot="1" x14ac:dyDescent="0.3">
      <c r="C89" s="9" t="s">
        <v>93</v>
      </c>
      <c r="D89" s="34"/>
    </row>
    <row r="90" spans="3:18" ht="30.75" thickBot="1" x14ac:dyDescent="0.3">
      <c r="C90" s="33" t="s">
        <v>94</v>
      </c>
    </row>
    <row r="91" spans="3:18" ht="60.75" thickBot="1" x14ac:dyDescent="0.3">
      <c r="C91" s="8" t="s">
        <v>95</v>
      </c>
    </row>
    <row r="97" spans="3:5" x14ac:dyDescent="0.25">
      <c r="E97" s="35"/>
    </row>
    <row r="98" spans="3:5" x14ac:dyDescent="0.25">
      <c r="C98" s="29" t="s">
        <v>101</v>
      </c>
      <c r="D98" s="30"/>
    </row>
    <row r="99" spans="3:5" x14ac:dyDescent="0.25">
      <c r="C99" s="31" t="s">
        <v>100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41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Relacion ngresos y Egresos feb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Yndhira Neuman</cp:lastModifiedBy>
  <cp:lastPrinted>2024-03-05T13:26:11Z</cp:lastPrinted>
  <dcterms:created xsi:type="dcterms:W3CDTF">2021-07-29T18:58:50Z</dcterms:created>
  <dcterms:modified xsi:type="dcterms:W3CDTF">2024-03-05T13:27:25Z</dcterms:modified>
</cp:coreProperties>
</file>