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40" windowWidth="15600" windowHeight="11640"/>
  </bookViews>
  <sheets>
    <sheet name="Rel. Ingresos y Egresos  2018 " sheetId="9" r:id="rId1"/>
    <sheet name="Hoja2" sheetId="2" state="hidden" r:id="rId2"/>
    <sheet name="Hoja3" sheetId="3" state="hidden" r:id="rId3"/>
    <sheet name="DEPOSITOS" sheetId="4" state="hidden" r:id="rId4"/>
    <sheet name="Hoja5" sheetId="5" state="hidden" r:id="rId5"/>
    <sheet name="Hoja6" sheetId="6" state="hidden" r:id="rId6"/>
    <sheet name="Anexo Enero" sheetId="10" r:id="rId7"/>
  </sheets>
  <definedNames>
    <definedName name="_xlnm.Print_Area" localSheetId="0">'Rel. Ingresos y Egresos  2018 '!$A$3:$H$117</definedName>
    <definedName name="_xlnm.Print_Titles" localSheetId="0">'Rel. Ingresos y Egresos  2018 '!$2:$8</definedName>
  </definedNames>
  <calcPr calcId="145621"/>
</workbook>
</file>

<file path=xl/calcChain.xml><?xml version="1.0" encoding="utf-8"?>
<calcChain xmlns="http://schemas.openxmlformats.org/spreadsheetml/2006/main">
  <c r="H102" i="10" l="1"/>
  <c r="D17" i="10" l="1"/>
  <c r="D16" i="10"/>
  <c r="C19" i="10"/>
  <c r="D19" i="10" s="1"/>
  <c r="E111" i="9" l="1"/>
  <c r="F111" i="9" l="1"/>
  <c r="G11" i="9"/>
  <c r="G12" i="9" s="1"/>
  <c r="G13" i="9" s="1"/>
  <c r="G14" i="9" s="1"/>
  <c r="G15" i="9" s="1"/>
  <c r="G16" i="9" s="1"/>
  <c r="G17" i="9" s="1"/>
  <c r="G18" i="9" s="1"/>
  <c r="G19" i="9" s="1"/>
  <c r="G20" i="9" s="1"/>
  <c r="G21" i="9" s="1"/>
  <c r="G22" i="9" s="1"/>
  <c r="G23" i="9" s="1"/>
  <c r="G24" i="9" s="1"/>
  <c r="G25" i="9" s="1"/>
  <c r="G26" i="9" s="1"/>
  <c r="G27" i="9" s="1"/>
  <c r="G28" i="9" s="1"/>
  <c r="G29" i="9" s="1"/>
  <c r="G30" i="9" s="1"/>
  <c r="G31" i="9" s="1"/>
  <c r="G32" i="9" s="1"/>
  <c r="G33" i="9" s="1"/>
  <c r="G34" i="9" s="1"/>
  <c r="G35" i="9" s="1"/>
  <c r="G36" i="9" s="1"/>
  <c r="G37" i="9" s="1"/>
  <c r="G38" i="9" s="1"/>
  <c r="G39" i="9" s="1"/>
  <c r="G40" i="9" s="1"/>
  <c r="G41" i="9" s="1"/>
  <c r="G42" i="9" s="1"/>
  <c r="G43" i="9" s="1"/>
  <c r="G44" i="9" s="1"/>
  <c r="G45" i="9" s="1"/>
  <c r="G46" i="9" s="1"/>
  <c r="G47" i="9" s="1"/>
  <c r="G48" i="9" s="1"/>
  <c r="G49" i="9" s="1"/>
  <c r="G50" i="9" s="1"/>
  <c r="G51" i="9" s="1"/>
  <c r="G52" i="9" s="1"/>
  <c r="G53" i="9" s="1"/>
  <c r="G54" i="9" s="1"/>
  <c r="G55" i="9" s="1"/>
  <c r="G56" i="9" s="1"/>
  <c r="G57" i="9" s="1"/>
  <c r="G58" i="9" s="1"/>
  <c r="G59" i="9" s="1"/>
  <c r="G60" i="9" s="1"/>
  <c r="G61" i="9" s="1"/>
  <c r="G62" i="9" s="1"/>
  <c r="G63" i="9" s="1"/>
  <c r="G64" i="9" s="1"/>
  <c r="G65" i="9" s="1"/>
  <c r="G66" i="9" s="1"/>
  <c r="G67" i="9" l="1"/>
  <c r="G68" i="9" s="1"/>
  <c r="G69" i="9" s="1"/>
  <c r="G70" i="9" s="1"/>
  <c r="G71" i="9" s="1"/>
  <c r="G72" i="9" s="1"/>
  <c r="G73" i="9" s="1"/>
  <c r="G74" i="9" s="1"/>
  <c r="G75" i="9" s="1"/>
  <c r="G76" i="9" s="1"/>
  <c r="G77" i="9" s="1"/>
  <c r="G78" i="9" s="1"/>
  <c r="G79" i="9" s="1"/>
  <c r="G80" i="9" s="1"/>
  <c r="G81" i="9" s="1"/>
  <c r="G82" i="9" s="1"/>
  <c r="G83" i="9" s="1"/>
  <c r="G84" i="9" s="1"/>
  <c r="G85" i="9" s="1"/>
  <c r="G86" i="9" s="1"/>
  <c r="G87" i="9" s="1"/>
  <c r="G88" i="9" s="1"/>
  <c r="B5" i="6"/>
  <c r="B20" i="5"/>
  <c r="C52" i="4"/>
  <c r="B140" i="4"/>
  <c r="C51" i="3"/>
  <c r="G90" i="9" l="1"/>
  <c r="G91" i="9" s="1"/>
  <c r="G92" i="9" s="1"/>
  <c r="G93" i="9" s="1"/>
  <c r="G94" i="9" s="1"/>
  <c r="G89" i="9"/>
  <c r="G96" i="9" l="1"/>
  <c r="G97" i="9" s="1"/>
  <c r="G95" i="9"/>
  <c r="G111" i="9" l="1"/>
  <c r="G98" i="9" l="1"/>
  <c r="G99" i="9" s="1"/>
  <c r="G100" i="9" s="1"/>
  <c r="G101" i="9" s="1"/>
  <c r="G102" i="9" s="1"/>
  <c r="G103" i="9" s="1"/>
  <c r="G104" i="9" s="1"/>
  <c r="G105" i="9" s="1"/>
  <c r="G106" i="9" s="1"/>
  <c r="G107" i="9" s="1"/>
  <c r="G108" i="9" s="1"/>
  <c r="G109" i="9" s="1"/>
  <c r="G110" i="9" s="1"/>
</calcChain>
</file>

<file path=xl/sharedStrings.xml><?xml version="1.0" encoding="utf-8"?>
<sst xmlns="http://schemas.openxmlformats.org/spreadsheetml/2006/main" count="306" uniqueCount="104">
  <si>
    <t>FECHA</t>
  </si>
  <si>
    <t>DESCRIPCION</t>
  </si>
  <si>
    <t xml:space="preserve">DEBITO </t>
  </si>
  <si>
    <t>CREDITO</t>
  </si>
  <si>
    <t>BALANCE</t>
  </si>
  <si>
    <t>RELACION DE INGRESOS Y EGRESOS</t>
  </si>
  <si>
    <t>CK / TR / DE</t>
  </si>
  <si>
    <t>BALANCE INICIAL</t>
  </si>
  <si>
    <t>Cta. No.</t>
  </si>
  <si>
    <t>CONCEPTO</t>
  </si>
  <si>
    <t>CK = CHEQUE E/D = ENTRADA DE DIARIO TR = TRANSFERENCIA</t>
  </si>
  <si>
    <t>COLECTOR DE IMPUESTOS INTERNOS</t>
  </si>
  <si>
    <t>04/08/2014</t>
  </si>
  <si>
    <t>08/08/2014</t>
  </si>
  <si>
    <t>11/08/2014</t>
  </si>
  <si>
    <t>28/08/2014</t>
  </si>
  <si>
    <t>CK#0068</t>
  </si>
  <si>
    <t>CK#0072</t>
  </si>
  <si>
    <t>CK#0073</t>
  </si>
  <si>
    <t>CK#0080</t>
  </si>
  <si>
    <t>CK#0082</t>
  </si>
  <si>
    <t>CK#0083</t>
  </si>
  <si>
    <t>CK#0084</t>
  </si>
  <si>
    <t>CK#0085</t>
  </si>
  <si>
    <t>CK#0086</t>
  </si>
  <si>
    <t>CK#0089</t>
  </si>
  <si>
    <t>CK#0091</t>
  </si>
  <si>
    <t>CK#0104</t>
  </si>
  <si>
    <t>CK#0105</t>
  </si>
  <si>
    <t>CK#0106</t>
  </si>
  <si>
    <t>CK#0107</t>
  </si>
  <si>
    <t>CK#0108</t>
  </si>
  <si>
    <t>CK#0110</t>
  </si>
  <si>
    <t>CK#0112</t>
  </si>
  <si>
    <t>CK#0113</t>
  </si>
  <si>
    <t>CK#0114</t>
  </si>
  <si>
    <t>CK#0115</t>
  </si>
  <si>
    <t>CK#0116</t>
  </si>
  <si>
    <t>CK#0117</t>
  </si>
  <si>
    <t>CK#0118</t>
  </si>
  <si>
    <t>CK#0119</t>
  </si>
  <si>
    <t>CK#0120</t>
  </si>
  <si>
    <t>CK#0121</t>
  </si>
  <si>
    <t>CK#0122</t>
  </si>
  <si>
    <t>SANDINO HERNANDEZ MENDEZ</t>
  </si>
  <si>
    <t>YAHAIRA MATILDE CRUZ PEYNADO</t>
  </si>
  <si>
    <t>ANA MAGGY DE LEON GOICOCHEZ</t>
  </si>
  <si>
    <t>FRANCISCO JOSE FELIZ PEREZ</t>
  </si>
  <si>
    <t>RAFAEL ARTURO JAQUEZ HERNANDEZ</t>
  </si>
  <si>
    <t>ROBERTO LEONEL RODRIGUEZ ESTRELLA</t>
  </si>
  <si>
    <t>FERNANDO ARTURO BAEZ POZO</t>
  </si>
  <si>
    <t>RAMON ANTONIO DOMINGO DILONE</t>
  </si>
  <si>
    <t>SANDINO R HERNANDEZ MENDEZ</t>
  </si>
  <si>
    <t>RICHARD MEDINA GOMEZ</t>
  </si>
  <si>
    <t>ANDEL STAR INC</t>
  </si>
  <si>
    <t>25/08/2014</t>
  </si>
  <si>
    <t>26/08/2014</t>
  </si>
  <si>
    <t>27/08/2014</t>
  </si>
  <si>
    <t>29/08/2014</t>
  </si>
  <si>
    <t>VIATICOS POR PARTICIPACION EN LA REUNION DE LA COMISION DE CASINOS LOS DIAS 19 Y 21 DE AGOSTO 2014 SEGÚN ACTA NO. 54-2014 Y 55-2014</t>
  </si>
  <si>
    <t>VIATICOS POR PARTICIPACION EN LA REUNION DE LA COMISION DE CASINOS LOS DIAS 12 Y 14 DE AGOSTO 2014 SEGÚN ACTA NO. 52-2014 Y 53-2014</t>
  </si>
  <si>
    <t>YOXENNITE BOBADILLA OTAÑO</t>
  </si>
  <si>
    <t>FRACISCO JOSE FELIZ PEREZ</t>
  </si>
  <si>
    <t>RAMON DOMINGO CRUZ DILONE</t>
  </si>
  <si>
    <t>RAMON A. DOMINGO CRUZ DILONE</t>
  </si>
  <si>
    <t>SANDINO RAFAEL HERNANDEZ MENDEZ</t>
  </si>
  <si>
    <t>GISELA ALTAGRACIA LAZALO BAUTISTA</t>
  </si>
  <si>
    <t>MIRQUELLA CUELLO COMAS</t>
  </si>
  <si>
    <t>COLECTORA</t>
  </si>
  <si>
    <t>COLECTOR</t>
  </si>
  <si>
    <t>PETROCARIBE</t>
  </si>
  <si>
    <t>DEPOSITO</t>
  </si>
  <si>
    <t>BCO.COLECTORA DE REC DIRECTOS BN</t>
  </si>
  <si>
    <t>ALIMENTOS Y BEBIDAS</t>
  </si>
  <si>
    <t>DIRECCION GENERAL DE BIENES NACIONALES</t>
  </si>
  <si>
    <t>TOTAL DE LIBRAMIENTOS.</t>
  </si>
  <si>
    <t>PROVS.DEP.</t>
  </si>
  <si>
    <t>100-01-010-252052-6</t>
  </si>
  <si>
    <t>DETALLE</t>
  </si>
  <si>
    <t>EJECUCION PRESUPUESTARIA</t>
  </si>
  <si>
    <t>FONDO 2085</t>
  </si>
  <si>
    <t xml:space="preserve">                                 Enc. Contabilidad</t>
  </si>
  <si>
    <t>DEPARTAMENTO DE CONTABILIDAD</t>
  </si>
  <si>
    <t>PROVINCIAS</t>
  </si>
  <si>
    <r>
      <t xml:space="preserve">PREPARADO POR  </t>
    </r>
    <r>
      <rPr>
        <b/>
        <sz val="9"/>
        <rFont val="Times New Roman"/>
        <family val="1"/>
      </rPr>
      <t xml:space="preserve">Lic. ERASMO E. GARCIA                                                                  </t>
    </r>
  </si>
  <si>
    <t xml:space="preserve">      REVISADO </t>
  </si>
  <si>
    <t>Directora Financiera</t>
  </si>
  <si>
    <t>OBJ</t>
  </si>
  <si>
    <t>FONDO</t>
  </si>
  <si>
    <t>TOTAL GENERAL</t>
  </si>
  <si>
    <t>TOTAL</t>
  </si>
  <si>
    <t>GENERAL</t>
  </si>
  <si>
    <t xml:space="preserve">          RELACION DE INGRESOS </t>
  </si>
  <si>
    <t xml:space="preserve">               CTA. 010-252052-6</t>
  </si>
  <si>
    <t>NO. DEP.</t>
  </si>
  <si>
    <t>DIARIO</t>
  </si>
  <si>
    <r>
      <t>POR:</t>
    </r>
    <r>
      <rPr>
        <b/>
        <sz val="10"/>
        <rFont val="Times New Roman"/>
        <family val="1"/>
      </rPr>
      <t xml:space="preserve"> Licda. Josefina Duran</t>
    </r>
  </si>
  <si>
    <t>DIC</t>
  </si>
  <si>
    <t>COMPENSACION PERSONAL DE SEGURIDAD</t>
  </si>
  <si>
    <t>DIVISA</t>
  </si>
  <si>
    <t xml:space="preserve"> CORRESP.AL. (MES DE ENERO)</t>
  </si>
  <si>
    <t>BALANCE FINAL AL 31 ENERO 2018</t>
  </si>
  <si>
    <t>Del 01 al 31 enero de  2018</t>
  </si>
  <si>
    <t>DEL 01 AL 31 DE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</si>
</sst>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#,##0.00_);\-#,##0.00"/>
  </numFmts>
  <fonts count="47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.9499999999999993"/>
      <color indexed="8"/>
      <name val="Arial"/>
      <family val="2"/>
    </font>
    <font>
      <b/>
      <sz val="9.85"/>
      <color indexed="8"/>
      <name val="Times New Roman"/>
      <family val="1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Times New Roman"/>
      <family val="1"/>
    </font>
    <font>
      <sz val="10"/>
      <color indexed="8"/>
      <name val="Arial"/>
      <family val="2"/>
    </font>
    <font>
      <sz val="8"/>
      <color indexed="8"/>
      <name val="Arial"/>
      <family val="2"/>
    </font>
    <font>
      <i/>
      <sz val="10"/>
      <color theme="1"/>
      <name val="Arial"/>
      <family val="2"/>
    </font>
    <font>
      <sz val="11"/>
      <name val="Calibri"/>
      <scheme val="minor"/>
    </font>
    <font>
      <b/>
      <i/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name val="Times New Roman"/>
      <family val="1"/>
    </font>
    <font>
      <sz val="10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9"/>
      <color indexed="8"/>
      <name val="Arial"/>
      <family val="2"/>
    </font>
    <font>
      <sz val="10"/>
      <name val="Times New Roman"/>
      <family val="1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scheme val="minor"/>
    </font>
    <font>
      <b/>
      <i/>
      <sz val="12"/>
      <color theme="1"/>
      <name val="Calibri"/>
      <family val="2"/>
      <scheme val="minor"/>
    </font>
    <font>
      <sz val="10"/>
      <color indexed="8"/>
      <name val="Times New Roman"/>
      <family val="1"/>
    </font>
    <font>
      <i/>
      <sz val="1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 tint="0.39997558519241921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rgb="FF0070C0"/>
      </bottom>
      <diagonal/>
    </border>
    <border>
      <left style="thin">
        <color rgb="FF0070C0"/>
      </left>
      <right style="thin">
        <color theme="3"/>
      </right>
      <top style="thin">
        <color theme="3"/>
      </top>
      <bottom style="thin">
        <color rgb="FF0070C0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1">
    <xf numFmtId="0" fontId="0" fillId="0" borderId="0"/>
    <xf numFmtId="164" fontId="1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2" fillId="0" borderId="0"/>
    <xf numFmtId="164" fontId="12" fillId="0" borderId="0" applyFont="0" applyFill="0" applyBorder="0" applyAlignment="0" applyProtection="0"/>
    <xf numFmtId="0" fontId="3" fillId="0" borderId="0"/>
    <xf numFmtId="0" fontId="12" fillId="0" borderId="0"/>
    <xf numFmtId="0" fontId="12" fillId="0" borderId="0"/>
    <xf numFmtId="0" fontId="3" fillId="0" borderId="0"/>
    <xf numFmtId="0" fontId="12" fillId="0" borderId="0"/>
    <xf numFmtId="164" fontId="12" fillId="0" borderId="0" applyFont="0" applyFill="0" applyBorder="0" applyAlignment="0" applyProtection="0"/>
    <xf numFmtId="0" fontId="3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3" fillId="0" borderId="0"/>
    <xf numFmtId="164" fontId="25" fillId="0" borderId="0" applyFont="0" applyFill="0" applyBorder="0" applyAlignment="0" applyProtection="0">
      <alignment vertical="top"/>
    </xf>
    <xf numFmtId="0" fontId="25" fillId="0" borderId="0">
      <alignment vertical="top"/>
    </xf>
  </cellStyleXfs>
  <cellXfs count="143">
    <xf numFmtId="0" fontId="0" fillId="0" borderId="0" xfId="0"/>
    <xf numFmtId="4" fontId="0" fillId="0" borderId="0" xfId="0" applyNumberFormat="1"/>
    <xf numFmtId="0" fontId="16" fillId="0" borderId="0" xfId="0" applyFont="1" applyAlignment="1"/>
    <xf numFmtId="4" fontId="16" fillId="0" borderId="0" xfId="0" applyNumberFormat="1" applyFont="1" applyAlignment="1"/>
    <xf numFmtId="0" fontId="1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" fontId="15" fillId="0" borderId="0" xfId="0" applyNumberFormat="1" applyFont="1"/>
    <xf numFmtId="164" fontId="0" fillId="0" borderId="0" xfId="0" applyNumberFormat="1"/>
    <xf numFmtId="0" fontId="0" fillId="0" borderId="0" xfId="0"/>
    <xf numFmtId="0" fontId="0" fillId="0" borderId="0" xfId="0" applyAlignment="1">
      <alignment horizontal="center" vertical="center"/>
    </xf>
    <xf numFmtId="165" fontId="6" fillId="0" borderId="1" xfId="0" applyNumberFormat="1" applyFont="1" applyBorder="1" applyAlignment="1">
      <alignment horizontal="right" vertical="center"/>
    </xf>
    <xf numFmtId="4" fontId="5" fillId="0" borderId="1" xfId="0" applyNumberFormat="1" applyFont="1" applyFill="1" applyBorder="1" applyAlignment="1">
      <alignment wrapText="1"/>
    </xf>
    <xf numFmtId="164" fontId="17" fillId="0" borderId="1" xfId="1" applyNumberFormat="1" applyFont="1" applyBorder="1" applyAlignment="1">
      <alignment wrapText="1"/>
    </xf>
    <xf numFmtId="0" fontId="7" fillId="0" borderId="1" xfId="0" applyFont="1" applyBorder="1" applyAlignment="1">
      <alignment vertical="center"/>
    </xf>
    <xf numFmtId="4" fontId="8" fillId="0" borderId="1" xfId="0" applyNumberFormat="1" applyFont="1" applyFill="1" applyBorder="1" applyAlignment="1">
      <alignment wrapText="1"/>
    </xf>
    <xf numFmtId="0" fontId="7" fillId="0" borderId="1" xfId="0" applyFont="1" applyBorder="1" applyAlignment="1">
      <alignment vertical="center" wrapText="1"/>
    </xf>
    <xf numFmtId="1" fontId="15" fillId="0" borderId="2" xfId="0" applyNumberFormat="1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right" vertical="center" wrapText="1"/>
    </xf>
    <xf numFmtId="164" fontId="12" fillId="0" borderId="2" xfId="1" applyFont="1" applyBorder="1" applyAlignment="1">
      <alignment wrapText="1"/>
    </xf>
    <xf numFmtId="165" fontId="15" fillId="0" borderId="0" xfId="0" applyNumberFormat="1" applyFont="1"/>
    <xf numFmtId="0" fontId="15" fillId="0" borderId="0" xfId="0" applyFont="1" applyAlignment="1">
      <alignment horizontal="center"/>
    </xf>
    <xf numFmtId="0" fontId="13" fillId="0" borderId="0" xfId="0" applyFont="1"/>
    <xf numFmtId="14" fontId="18" fillId="2" borderId="2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vertical="center" wrapText="1"/>
    </xf>
    <xf numFmtId="4" fontId="19" fillId="2" borderId="2" xfId="1" applyNumberFormat="1" applyFont="1" applyFill="1" applyBorder="1" applyAlignment="1">
      <alignment vertical="center" wrapText="1"/>
    </xf>
    <xf numFmtId="4" fontId="19" fillId="2" borderId="2" xfId="0" applyNumberFormat="1" applyFont="1" applyFill="1" applyBorder="1" applyAlignment="1">
      <alignment vertical="center" wrapText="1"/>
    </xf>
    <xf numFmtId="49" fontId="20" fillId="0" borderId="0" xfId="0" applyNumberFormat="1" applyFont="1" applyAlignment="1">
      <alignment horizontal="right"/>
    </xf>
    <xf numFmtId="0" fontId="21" fillId="0" borderId="0" xfId="0" applyFont="1" applyAlignment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4" fontId="14" fillId="0" borderId="4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4" fontId="8" fillId="0" borderId="2" xfId="1" applyNumberFormat="1" applyFont="1" applyFill="1" applyBorder="1" applyAlignment="1">
      <alignment wrapText="1"/>
    </xf>
    <xf numFmtId="4" fontId="10" fillId="0" borderId="2" xfId="1" applyNumberFormat="1" applyFont="1" applyFill="1" applyBorder="1" applyAlignment="1">
      <alignment wrapText="1"/>
    </xf>
    <xf numFmtId="0" fontId="10" fillId="0" borderId="2" xfId="0" applyFont="1" applyBorder="1" applyAlignment="1">
      <alignment vertical="center"/>
    </xf>
    <xf numFmtId="4" fontId="10" fillId="0" borderId="2" xfId="0" applyNumberFormat="1" applyFont="1" applyBorder="1" applyAlignment="1"/>
    <xf numFmtId="0" fontId="10" fillId="0" borderId="2" xfId="0" applyFont="1" applyBorder="1" applyAlignment="1">
      <alignment horizontal="center" vertical="center"/>
    </xf>
    <xf numFmtId="4" fontId="24" fillId="0" borderId="2" xfId="1" applyNumberFormat="1" applyFont="1" applyFill="1" applyBorder="1" applyAlignment="1">
      <alignment vertical="center" wrapText="1"/>
    </xf>
    <xf numFmtId="4" fontId="24" fillId="0" borderId="2" xfId="0" applyNumberFormat="1" applyFont="1" applyFill="1" applyBorder="1" applyAlignment="1">
      <alignment vertical="center" wrapText="1"/>
    </xf>
    <xf numFmtId="4" fontId="10" fillId="0" borderId="2" xfId="6" applyNumberFormat="1" applyFont="1" applyFill="1" applyBorder="1" applyAlignment="1">
      <alignment wrapText="1"/>
    </xf>
    <xf numFmtId="0" fontId="10" fillId="0" borderId="2" xfId="20" applyFont="1" applyBorder="1" applyAlignment="1">
      <alignment horizontal="center" vertical="center"/>
    </xf>
    <xf numFmtId="0" fontId="10" fillId="0" borderId="2" xfId="20" applyFont="1" applyBorder="1" applyAlignment="1">
      <alignment vertical="center" wrapText="1"/>
    </xf>
    <xf numFmtId="4" fontId="10" fillId="0" borderId="2" xfId="19" applyNumberFormat="1" applyFont="1" applyFill="1" applyBorder="1" applyAlignment="1">
      <alignment wrapText="1"/>
    </xf>
    <xf numFmtId="4" fontId="2" fillId="0" borderId="2" xfId="19" applyNumberFormat="1" applyFont="1" applyFill="1" applyBorder="1" applyAlignment="1">
      <alignment vertical="center" wrapText="1"/>
    </xf>
    <xf numFmtId="0" fontId="10" fillId="0" borderId="5" xfId="0" applyFont="1" applyBorder="1" applyAlignment="1">
      <alignment vertical="center"/>
    </xf>
    <xf numFmtId="4" fontId="26" fillId="0" borderId="0" xfId="0" applyNumberFormat="1" applyFont="1" applyAlignment="1">
      <alignment horizontal="right" vertical="top"/>
    </xf>
    <xf numFmtId="4" fontId="26" fillId="0" borderId="7" xfId="0" applyNumberFormat="1" applyFont="1" applyBorder="1" applyAlignment="1">
      <alignment horizontal="right" vertical="top"/>
    </xf>
    <xf numFmtId="4" fontId="26" fillId="0" borderId="8" xfId="0" applyNumberFormat="1" applyFont="1" applyBorder="1" applyAlignment="1">
      <alignment horizontal="right" vertical="top"/>
    </xf>
    <xf numFmtId="0" fontId="10" fillId="0" borderId="6" xfId="20" applyFont="1" applyBorder="1" applyAlignment="1">
      <alignment vertical="center" wrapText="1"/>
    </xf>
    <xf numFmtId="0" fontId="10" fillId="0" borderId="9" xfId="20" applyFont="1" applyBorder="1" applyAlignment="1">
      <alignment vertical="center" wrapText="1"/>
    </xf>
    <xf numFmtId="4" fontId="10" fillId="0" borderId="2" xfId="19" applyNumberFormat="1" applyFont="1" applyFill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43" fontId="27" fillId="0" borderId="10" xfId="1" applyNumberFormat="1" applyFont="1" applyBorder="1"/>
    <xf numFmtId="0" fontId="27" fillId="0" borderId="10" xfId="0" applyFont="1" applyBorder="1"/>
    <xf numFmtId="0" fontId="1" fillId="0" borderId="2" xfId="0" applyFont="1" applyBorder="1" applyAlignment="1">
      <alignment vertical="center" wrapText="1"/>
    </xf>
    <xf numFmtId="0" fontId="15" fillId="0" borderId="0" xfId="0" applyFont="1"/>
    <xf numFmtId="0" fontId="30" fillId="0" borderId="0" xfId="0" applyFont="1" applyAlignment="1">
      <alignment horizontal="center"/>
    </xf>
    <xf numFmtId="0" fontId="0" fillId="0" borderId="0" xfId="0" applyFont="1"/>
    <xf numFmtId="0" fontId="30" fillId="0" borderId="0" xfId="0" applyFont="1" applyAlignment="1">
      <alignment horizontal="center"/>
    </xf>
    <xf numFmtId="4" fontId="2" fillId="0" borderId="2" xfId="1" applyNumberFormat="1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0" fillId="0" borderId="0" xfId="0" applyFont="1" applyBorder="1" applyAlignment="1">
      <alignment horizontal="center"/>
    </xf>
    <xf numFmtId="0" fontId="27" fillId="0" borderId="0" xfId="0" applyFont="1" applyBorder="1"/>
    <xf numFmtId="0" fontId="29" fillId="0" borderId="0" xfId="0" applyFont="1" applyBorder="1" applyAlignment="1">
      <alignment horizontal="center"/>
    </xf>
    <xf numFmtId="0" fontId="0" fillId="0" borderId="0" xfId="0" applyBorder="1"/>
    <xf numFmtId="0" fontId="2" fillId="0" borderId="13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4" fontId="2" fillId="0" borderId="13" xfId="0" applyNumberFormat="1" applyFont="1" applyFill="1" applyBorder="1" applyAlignment="1">
      <alignment vertical="center" wrapText="1"/>
    </xf>
    <xf numFmtId="4" fontId="10" fillId="0" borderId="13" xfId="0" applyNumberFormat="1" applyFont="1" applyFill="1" applyBorder="1" applyAlignment="1">
      <alignment vertical="center" wrapText="1"/>
    </xf>
    <xf numFmtId="4" fontId="11" fillId="0" borderId="13" xfId="1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4" fontId="1" fillId="0" borderId="0" xfId="0" applyNumberFormat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4" fontId="28" fillId="0" borderId="0" xfId="1" applyNumberFormat="1" applyFont="1" applyFill="1" applyBorder="1" applyAlignment="1">
      <alignment vertical="center" wrapText="1"/>
    </xf>
    <xf numFmtId="0" fontId="21" fillId="0" borderId="0" xfId="0" applyFont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vertical="center" wrapText="1"/>
    </xf>
    <xf numFmtId="0" fontId="33" fillId="0" borderId="0" xfId="0" applyFont="1" applyBorder="1" applyAlignment="1">
      <alignment vertical="center" wrapText="1"/>
    </xf>
    <xf numFmtId="4" fontId="32" fillId="0" borderId="0" xfId="1" applyNumberFormat="1" applyFont="1" applyFill="1" applyBorder="1" applyAlignment="1">
      <alignment vertical="center" wrapText="1"/>
    </xf>
    <xf numFmtId="4" fontId="28" fillId="0" borderId="0" xfId="0" applyNumberFormat="1" applyFont="1" applyFill="1" applyBorder="1" applyAlignment="1">
      <alignment vertical="center" wrapText="1"/>
    </xf>
    <xf numFmtId="0" fontId="34" fillId="0" borderId="0" xfId="0" applyFont="1" applyFill="1" applyBorder="1" applyAlignment="1">
      <alignment vertical="center" wrapText="1"/>
    </xf>
    <xf numFmtId="4" fontId="2" fillId="0" borderId="0" xfId="1" applyNumberFormat="1" applyFont="1" applyFill="1" applyBorder="1" applyAlignment="1">
      <alignment vertical="center" wrapText="1"/>
    </xf>
    <xf numFmtId="43" fontId="27" fillId="0" borderId="0" xfId="1" applyNumberFormat="1" applyFont="1" applyBorder="1"/>
    <xf numFmtId="0" fontId="11" fillId="0" borderId="10" xfId="0" applyFont="1" applyBorder="1"/>
    <xf numFmtId="0" fontId="36" fillId="0" borderId="2" xfId="0" applyFont="1" applyFill="1" applyBorder="1" applyAlignment="1">
      <alignment horizontal="center" vertical="center" wrapText="1"/>
    </xf>
    <xf numFmtId="4" fontId="11" fillId="0" borderId="2" xfId="1" applyNumberFormat="1" applyFont="1" applyFill="1" applyBorder="1" applyAlignment="1">
      <alignment wrapText="1"/>
    </xf>
    <xf numFmtId="14" fontId="37" fillId="0" borderId="2" xfId="0" applyNumberFormat="1" applyFont="1" applyBorder="1" applyAlignment="1">
      <alignment vertical="center" wrapText="1"/>
    </xf>
    <xf numFmtId="43" fontId="27" fillId="0" borderId="10" xfId="1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vertical="center" wrapText="1"/>
    </xf>
    <xf numFmtId="4" fontId="38" fillId="0" borderId="2" xfId="0" applyNumberFormat="1" applyFont="1" applyFill="1" applyBorder="1" applyAlignment="1">
      <alignment vertical="center" wrapText="1"/>
    </xf>
    <xf numFmtId="0" fontId="30" fillId="0" borderId="0" xfId="0" applyFont="1" applyBorder="1" applyAlignment="1">
      <alignment horizontal="center"/>
    </xf>
    <xf numFmtId="4" fontId="41" fillId="0" borderId="5" xfId="0" applyNumberFormat="1" applyFont="1" applyFill="1" applyBorder="1" applyAlignment="1">
      <alignment vertical="center" wrapText="1"/>
    </xf>
    <xf numFmtId="43" fontId="29" fillId="0" borderId="10" xfId="1" applyNumberFormat="1" applyFont="1" applyBorder="1"/>
    <xf numFmtId="0" fontId="29" fillId="0" borderId="0" xfId="0" applyFont="1" applyFill="1" applyBorder="1" applyAlignment="1">
      <alignment horizontal="center"/>
    </xf>
    <xf numFmtId="43" fontId="27" fillId="0" borderId="0" xfId="1" applyNumberFormat="1" applyFont="1" applyBorder="1" applyAlignment="1">
      <alignment horizontal="right"/>
    </xf>
    <xf numFmtId="43" fontId="29" fillId="0" borderId="0" xfId="1" applyNumberFormat="1" applyFont="1" applyBorder="1" applyAlignment="1">
      <alignment horizontal="right"/>
    </xf>
    <xf numFmtId="0" fontId="30" fillId="0" borderId="0" xfId="0" applyFont="1" applyBorder="1" applyAlignment="1">
      <alignment horizontal="center"/>
    </xf>
    <xf numFmtId="14" fontId="39" fillId="0" borderId="10" xfId="0" applyNumberFormat="1" applyFont="1" applyBorder="1"/>
    <xf numFmtId="0" fontId="22" fillId="0" borderId="0" xfId="0" applyFont="1"/>
    <xf numFmtId="0" fontId="23" fillId="0" borderId="0" xfId="0" applyFont="1"/>
    <xf numFmtId="0" fontId="40" fillId="3" borderId="10" xfId="0" applyFont="1" applyFill="1" applyBorder="1" applyAlignment="1">
      <alignment horizontal="center"/>
    </xf>
    <xf numFmtId="0" fontId="43" fillId="0" borderId="2" xfId="0" applyFont="1" applyBorder="1" applyAlignment="1">
      <alignment vertical="center" wrapText="1"/>
    </xf>
    <xf numFmtId="0" fontId="29" fillId="0" borderId="10" xfId="0" applyFont="1" applyBorder="1" applyAlignment="1">
      <alignment horizontal="center"/>
    </xf>
    <xf numFmtId="43" fontId="27" fillId="0" borderId="10" xfId="0" applyNumberFormat="1" applyFont="1" applyBorder="1"/>
    <xf numFmtId="43" fontId="29" fillId="0" borderId="10" xfId="0" applyNumberFormat="1" applyFont="1" applyBorder="1"/>
    <xf numFmtId="14" fontId="2" fillId="0" borderId="1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4" fontId="2" fillId="0" borderId="2" xfId="1" applyNumberFormat="1" applyFont="1" applyFill="1" applyBorder="1" applyAlignment="1">
      <alignment vertical="center" wrapText="1"/>
    </xf>
    <xf numFmtId="0" fontId="27" fillId="0" borderId="10" xfId="0" applyFont="1" applyBorder="1" applyAlignment="1">
      <alignment horizontal="left"/>
    </xf>
    <xf numFmtId="0" fontId="1" fillId="2" borderId="2" xfId="0" applyFont="1" applyFill="1" applyBorder="1" applyAlignment="1">
      <alignment vertical="center" wrapText="1"/>
    </xf>
    <xf numFmtId="43" fontId="27" fillId="0" borderId="0" xfId="0" applyNumberFormat="1" applyFont="1" applyBorder="1"/>
    <xf numFmtId="0" fontId="29" fillId="0" borderId="0" xfId="0" applyFont="1" applyBorder="1"/>
    <xf numFmtId="43" fontId="29" fillId="0" borderId="0" xfId="1" applyNumberFormat="1" applyFont="1" applyBorder="1"/>
    <xf numFmtId="43" fontId="29" fillId="0" borderId="0" xfId="0" applyNumberFormat="1" applyFont="1" applyBorder="1"/>
    <xf numFmtId="14" fontId="44" fillId="4" borderId="10" xfId="0" applyNumberFormat="1" applyFont="1" applyFill="1" applyBorder="1"/>
    <xf numFmtId="164" fontId="39" fillId="0" borderId="10" xfId="1" applyFont="1" applyBorder="1"/>
    <xf numFmtId="164" fontId="27" fillId="0" borderId="10" xfId="6" applyNumberFormat="1" applyFont="1" applyBorder="1"/>
    <xf numFmtId="164" fontId="27" fillId="4" borderId="10" xfId="6" applyNumberFormat="1" applyFont="1" applyFill="1" applyBorder="1" applyAlignment="1">
      <alignment horizontal="right"/>
    </xf>
    <xf numFmtId="164" fontId="27" fillId="4" borderId="10" xfId="6" applyNumberFormat="1" applyFont="1" applyFill="1" applyBorder="1" applyAlignment="1">
      <alignment horizontal="left"/>
    </xf>
    <xf numFmtId="0" fontId="27" fillId="4" borderId="10" xfId="0" applyFont="1" applyFill="1" applyBorder="1" applyAlignment="1">
      <alignment horizontal="right"/>
    </xf>
    <xf numFmtId="43" fontId="29" fillId="4" borderId="10" xfId="0" applyNumberFormat="1" applyFont="1" applyFill="1" applyBorder="1"/>
    <xf numFmtId="0" fontId="39" fillId="0" borderId="10" xfId="0" applyFont="1" applyBorder="1"/>
    <xf numFmtId="0" fontId="39" fillId="0" borderId="14" xfId="0" applyFont="1" applyFill="1" applyBorder="1"/>
    <xf numFmtId="0" fontId="44" fillId="4" borderId="10" xfId="1" applyNumberFormat="1" applyFont="1" applyFill="1" applyBorder="1"/>
    <xf numFmtId="0" fontId="39" fillId="0" borderId="10" xfId="0" applyFont="1" applyBorder="1" applyAlignment="1">
      <alignment horizontal="center"/>
    </xf>
    <xf numFmtId="14" fontId="45" fillId="0" borderId="10" xfId="0" applyNumberFormat="1" applyFont="1" applyBorder="1" applyAlignment="1">
      <alignment horizontal="center"/>
    </xf>
    <xf numFmtId="0" fontId="45" fillId="0" borderId="10" xfId="0" applyFont="1" applyBorder="1" applyAlignment="1">
      <alignment horizontal="center"/>
    </xf>
    <xf numFmtId="164" fontId="45" fillId="0" borderId="10" xfId="1" applyFont="1" applyBorder="1"/>
    <xf numFmtId="164" fontId="42" fillId="0" borderId="10" xfId="1" applyFont="1" applyBorder="1"/>
    <xf numFmtId="164" fontId="0" fillId="0" borderId="0" xfId="1" applyFont="1"/>
    <xf numFmtId="0" fontId="46" fillId="0" borderId="1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42" fillId="0" borderId="0" xfId="0" applyFont="1" applyAlignment="1">
      <alignment horizontal="center"/>
    </xf>
    <xf numFmtId="0" fontId="42" fillId="0" borderId="0" xfId="0" applyFont="1" applyBorder="1" applyAlignment="1">
      <alignment horizontal="center"/>
    </xf>
    <xf numFmtId="0" fontId="42" fillId="0" borderId="11" xfId="0" applyFont="1" applyBorder="1" applyAlignment="1">
      <alignment horizontal="center"/>
    </xf>
  </cellXfs>
  <cellStyles count="21">
    <cellStyle name="Millares" xfId="1" builtinId="3"/>
    <cellStyle name="Millares 2" xfId="6"/>
    <cellStyle name="Millares 2 2" xfId="12"/>
    <cellStyle name="Millares 3" xfId="19"/>
    <cellStyle name="Normal" xfId="0" builtinId="0"/>
    <cellStyle name="Normal 2" xfId="2"/>
    <cellStyle name="Normal 2 2" xfId="5"/>
    <cellStyle name="Normal 2 2 2" xfId="7"/>
    <cellStyle name="Normal 2 2 2 2" xfId="11"/>
    <cellStyle name="Normal 2 2 2 2 2" xfId="13"/>
    <cellStyle name="Normal 2 2 2 2 3" xfId="18"/>
    <cellStyle name="Normal 2 2 2 3" xfId="17"/>
    <cellStyle name="Normal 2 2 3" xfId="10"/>
    <cellStyle name="Normal 2 2 4" xfId="14"/>
    <cellStyle name="Normal 2 2 5" xfId="16"/>
    <cellStyle name="Normal 2 3" xfId="8"/>
    <cellStyle name="Normal 2 4" xfId="9"/>
    <cellStyle name="Normal 2 5" xfId="15"/>
    <cellStyle name="Normal 3" xfId="3"/>
    <cellStyle name="Normal 4" xfId="4"/>
    <cellStyle name="Normal 9" xfId="2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border diagonalUp="0" diagonalDown="0">
        <left style="thin">
          <color theme="3"/>
        </left>
        <right/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3"/>
        </right>
        <top style="thin">
          <color theme="3"/>
        </top>
        <bottom style="thin">
          <color theme="3"/>
        </bottom>
      </border>
    </dxf>
    <dxf>
      <border>
        <top style="thin">
          <color rgb="FF538ED5"/>
        </top>
      </border>
    </dxf>
    <dxf>
      <border diagonalUp="0" diagonalDown="0">
        <left style="thin">
          <color rgb="FF538ED5"/>
        </left>
        <right style="thin">
          <color rgb="FF538ED5"/>
        </right>
        <top style="thin">
          <color rgb="FF538ED5"/>
        </top>
        <bottom style="double">
          <color rgb="FF538ED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border diagonalUp="0" diagonalDown="0" outline="0"/>
    </dxf>
    <dxf>
      <border>
        <bottom style="thin">
          <color rgb="FF0F25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3" tint="-0.499984740745262"/>
        </left>
        <right style="thin">
          <color theme="3" tint="-0.499984740745262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1076324</xdr:colOff>
      <xdr:row>2</xdr:row>
      <xdr:rowOff>114300</xdr:rowOff>
    </xdr:from>
    <xdr:to>
      <xdr:col>6</xdr:col>
      <xdr:colOff>62864</xdr:colOff>
      <xdr:row>6</xdr:row>
      <xdr:rowOff>123825</xdr:rowOff>
    </xdr:to>
    <xdr:pic>
      <xdr:nvPicPr>
        <xdr:cNvPr id="104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05624" y="476250"/>
          <a:ext cx="118681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518170</xdr:colOff>
      <xdr:row>0</xdr:row>
      <xdr:rowOff>100072</xdr:rowOff>
    </xdr:from>
    <xdr:to>
      <xdr:col>2</xdr:col>
      <xdr:colOff>38377</xdr:colOff>
      <xdr:row>4</xdr:row>
      <xdr:rowOff>176032</xdr:rowOff>
    </xdr:to>
    <xdr:pic>
      <xdr:nvPicPr>
        <xdr:cNvPr id="3" name="Imagen 1" descr="Logob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40000"/>
        </a:blip>
        <a:srcRect/>
        <a:stretch>
          <a:fillRect/>
        </a:stretch>
      </xdr:blipFill>
      <xdr:spPr bwMode="auto">
        <a:xfrm rot="-1056260">
          <a:off x="518170" y="100072"/>
          <a:ext cx="1339482" cy="84748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42355</xdr:colOff>
      <xdr:row>0</xdr:row>
      <xdr:rowOff>0</xdr:rowOff>
    </xdr:from>
    <xdr:to>
      <xdr:col>0</xdr:col>
      <xdr:colOff>1344968</xdr:colOff>
      <xdr:row>6</xdr:row>
      <xdr:rowOff>51986</xdr:rowOff>
    </xdr:to>
    <xdr:pic>
      <xdr:nvPicPr>
        <xdr:cNvPr id="2" name="Imagen 1" descr="Logob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0000"/>
        </a:blip>
        <a:srcRect/>
        <a:stretch>
          <a:fillRect/>
        </a:stretch>
      </xdr:blipFill>
      <xdr:spPr bwMode="auto">
        <a:xfrm rot="-1056260">
          <a:off x="42355" y="0"/>
          <a:ext cx="1302613" cy="1137836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2</xdr:col>
      <xdr:colOff>775649</xdr:colOff>
      <xdr:row>0</xdr:row>
      <xdr:rowOff>123825</xdr:rowOff>
    </xdr:from>
    <xdr:to>
      <xdr:col>3</xdr:col>
      <xdr:colOff>690919</xdr:colOff>
      <xdr:row>5</xdr:row>
      <xdr:rowOff>123825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61774" y="123825"/>
          <a:ext cx="113447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1" name="Table22" displayName="Table22" ref="A9:G117" totalsRowShown="0" headerRowDxfId="11" dataDxfId="9" headerRowBorderDxfId="10" tableBorderDxfId="8" totalsRowBorderDxfId="7">
  <autoFilter ref="A9:G117"/>
  <sortState ref="A9:G407">
    <sortCondition ref="A8:A406"/>
    <sortCondition ref="B8:B406"/>
  </sortState>
  <tableColumns count="7">
    <tableColumn id="1" name="FECHA" dataDxfId="6"/>
    <tableColumn id="2" name="CK / TR / DE" dataDxfId="5"/>
    <tableColumn id="3" name="DESCRIPCION" dataDxfId="4"/>
    <tableColumn id="7" name="CONCEPTO" dataDxfId="3"/>
    <tableColumn id="4" name="DEBITO " dataDxfId="2"/>
    <tableColumn id="5" name="CREDITO" dataDxfId="1"/>
    <tableColumn id="6" name="BALANC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42"/>
  <sheetViews>
    <sheetView showGridLines="0" tabSelected="1" showWhiteSpace="0" zoomScaleNormal="100" zoomScaleSheetLayoutView="100" workbookViewId="0">
      <selection activeCell="F121" sqref="F121"/>
    </sheetView>
  </sheetViews>
  <sheetFormatPr baseColWidth="10" defaultColWidth="11.42578125" defaultRowHeight="15" x14ac:dyDescent="0.25"/>
  <cols>
    <col min="1" max="1" width="12" style="9" customWidth="1"/>
    <col min="2" max="2" width="11.85546875" style="5" bestFit="1" customWidth="1"/>
    <col min="3" max="3" width="33.42578125" style="8" customWidth="1"/>
    <col min="4" max="4" width="19.140625" style="1" customWidth="1"/>
    <col min="5" max="5" width="16.42578125" style="1" customWidth="1"/>
    <col min="6" max="6" width="12.42578125" style="1" customWidth="1"/>
    <col min="7" max="7" width="21" style="8" customWidth="1"/>
    <col min="8" max="8" width="0.7109375" style="8" customWidth="1"/>
    <col min="9" max="9" width="11.5703125" style="8" customWidth="1"/>
    <col min="10" max="12" width="11.42578125" style="8"/>
    <col min="13" max="13" width="15.28515625" style="8" bestFit="1" customWidth="1"/>
    <col min="14" max="16384" width="11.42578125" style="8"/>
  </cols>
  <sheetData>
    <row r="3" spans="1:7" ht="18.75" x14ac:dyDescent="0.3">
      <c r="A3" s="137" t="s">
        <v>74</v>
      </c>
      <c r="B3" s="137"/>
      <c r="C3" s="137"/>
      <c r="D3" s="137"/>
      <c r="E3" s="137"/>
      <c r="F3" s="137"/>
      <c r="G3" s="137"/>
    </row>
    <row r="5" spans="1:7" ht="18.75" x14ac:dyDescent="0.3">
      <c r="A5" s="138" t="s">
        <v>5</v>
      </c>
      <c r="B5" s="138"/>
      <c r="C5" s="138"/>
      <c r="D5" s="138"/>
      <c r="E5" s="138"/>
      <c r="F5" s="138"/>
      <c r="G5" s="138"/>
    </row>
    <row r="6" spans="1:7" ht="15.75" x14ac:dyDescent="0.25">
      <c r="A6" s="54" t="s">
        <v>8</v>
      </c>
      <c r="B6" s="4" t="s">
        <v>77</v>
      </c>
      <c r="C6" s="2"/>
      <c r="D6" s="3" t="s">
        <v>102</v>
      </c>
      <c r="E6" s="3"/>
      <c r="G6" s="28"/>
    </row>
    <row r="7" spans="1:7" ht="15.75" customHeight="1" x14ac:dyDescent="0.25">
      <c r="A7" s="139" t="s">
        <v>82</v>
      </c>
      <c r="B7" s="139"/>
      <c r="C7" s="139"/>
      <c r="D7" s="139"/>
      <c r="E7" s="139"/>
      <c r="F7" s="139"/>
      <c r="G7" s="139"/>
    </row>
    <row r="8" spans="1:7" ht="32.1" customHeight="1" x14ac:dyDescent="0.25"/>
    <row r="9" spans="1:7" s="29" customFormat="1" ht="15" customHeight="1" x14ac:dyDescent="0.25">
      <c r="A9" s="30" t="s">
        <v>0</v>
      </c>
      <c r="B9" s="31" t="s">
        <v>6</v>
      </c>
      <c r="C9" s="31" t="s">
        <v>1</v>
      </c>
      <c r="D9" s="31" t="s">
        <v>9</v>
      </c>
      <c r="E9" s="32" t="s">
        <v>2</v>
      </c>
      <c r="F9" s="32" t="s">
        <v>3</v>
      </c>
      <c r="G9" s="32" t="s">
        <v>4</v>
      </c>
    </row>
    <row r="10" spans="1:7" s="29" customFormat="1" ht="15.75" customHeight="1" x14ac:dyDescent="0.2">
      <c r="A10" s="91"/>
      <c r="B10" s="33"/>
      <c r="C10" s="33"/>
      <c r="D10" s="34" t="s">
        <v>7</v>
      </c>
      <c r="E10" s="90">
        <v>11541281.41</v>
      </c>
      <c r="F10" s="35"/>
      <c r="G10" s="35">
        <v>11541281.41</v>
      </c>
    </row>
    <row r="11" spans="1:7" s="29" customFormat="1" ht="15.75" customHeight="1" x14ac:dyDescent="0.2">
      <c r="A11" s="102">
        <v>43102</v>
      </c>
      <c r="B11" s="39" t="s">
        <v>71</v>
      </c>
      <c r="C11" s="37" t="s">
        <v>72</v>
      </c>
      <c r="D11" s="52"/>
      <c r="E11" s="121">
        <v>5680.31</v>
      </c>
      <c r="F11" s="50"/>
      <c r="G11" s="96">
        <f>G10+Table22[[#This Row],[DEBITO ]]-Table22[[#This Row],[CREDITO]]</f>
        <v>11546961.720000001</v>
      </c>
    </row>
    <row r="12" spans="1:7" s="29" customFormat="1" ht="15.75" customHeight="1" x14ac:dyDescent="0.2">
      <c r="A12" s="102">
        <v>43102</v>
      </c>
      <c r="B12" s="39" t="s">
        <v>71</v>
      </c>
      <c r="C12" s="37" t="s">
        <v>72</v>
      </c>
      <c r="D12" s="51"/>
      <c r="E12" s="121">
        <v>500</v>
      </c>
      <c r="F12" s="49"/>
      <c r="G12" s="96">
        <f>G11+Table22[[#This Row],[DEBITO ]]-Table22[[#This Row],[CREDITO]]</f>
        <v>11547461.720000001</v>
      </c>
    </row>
    <row r="13" spans="1:7" s="29" customFormat="1" ht="15.75" customHeight="1" x14ac:dyDescent="0.2">
      <c r="A13" s="102">
        <v>43102</v>
      </c>
      <c r="B13" s="39" t="s">
        <v>71</v>
      </c>
      <c r="C13" s="37" t="s">
        <v>72</v>
      </c>
      <c r="D13" s="44"/>
      <c r="E13" s="121">
        <v>268626.08</v>
      </c>
      <c r="F13" s="49"/>
      <c r="G13" s="96">
        <f>G12+Table22[[#This Row],[DEBITO ]]-Table22[[#This Row],[CREDITO]]</f>
        <v>11816087.800000001</v>
      </c>
    </row>
    <row r="14" spans="1:7" s="29" customFormat="1" ht="15.95" customHeight="1" x14ac:dyDescent="0.2">
      <c r="A14" s="102">
        <v>42738</v>
      </c>
      <c r="B14" s="39" t="s">
        <v>71</v>
      </c>
      <c r="C14" s="37" t="s">
        <v>72</v>
      </c>
      <c r="D14" s="44"/>
      <c r="E14" s="121">
        <v>15947.63</v>
      </c>
      <c r="F14" s="48"/>
      <c r="G14" s="96">
        <f>G13+Table22[[#This Row],[DEBITO ]]-Table22[[#This Row],[CREDITO]]</f>
        <v>11832035.430000002</v>
      </c>
    </row>
    <row r="15" spans="1:7" s="29" customFormat="1" ht="15.95" customHeight="1" x14ac:dyDescent="0.2">
      <c r="A15" s="102">
        <v>42738</v>
      </c>
      <c r="B15" s="39" t="s">
        <v>71</v>
      </c>
      <c r="C15" s="37" t="s">
        <v>72</v>
      </c>
      <c r="D15" s="47"/>
      <c r="E15" s="121">
        <v>11300</v>
      </c>
      <c r="F15" s="48"/>
      <c r="G15" s="96">
        <f>G14+Table22[[#This Row],[DEBITO ]]-Table22[[#This Row],[CREDITO]]</f>
        <v>11843335.430000002</v>
      </c>
    </row>
    <row r="16" spans="1:7" s="29" customFormat="1" ht="15.95" customHeight="1" x14ac:dyDescent="0.2">
      <c r="A16" s="102">
        <v>43104</v>
      </c>
      <c r="B16" s="39" t="s">
        <v>71</v>
      </c>
      <c r="C16" s="37" t="s">
        <v>72</v>
      </c>
      <c r="D16" s="47"/>
      <c r="E16" s="121">
        <v>157.24</v>
      </c>
      <c r="F16" s="48"/>
      <c r="G16" s="96">
        <f>G15+Table22[[#This Row],[DEBITO ]]-Table22[[#This Row],[CREDITO]]</f>
        <v>11843492.670000002</v>
      </c>
    </row>
    <row r="17" spans="1:7" s="29" customFormat="1" ht="15.95" customHeight="1" x14ac:dyDescent="0.2">
      <c r="A17" s="102">
        <v>43104</v>
      </c>
      <c r="B17" s="39" t="s">
        <v>71</v>
      </c>
      <c r="C17" s="37" t="s">
        <v>72</v>
      </c>
      <c r="D17" s="37"/>
      <c r="E17" s="121">
        <v>170</v>
      </c>
      <c r="F17" s="42"/>
      <c r="G17" s="96">
        <f>G16+Table22[[#This Row],[DEBITO ]]-Table22[[#This Row],[CREDITO]]</f>
        <v>11843662.670000002</v>
      </c>
    </row>
    <row r="18" spans="1:7" s="29" customFormat="1" ht="15.95" customHeight="1" x14ac:dyDescent="0.2">
      <c r="A18" s="102">
        <v>43104</v>
      </c>
      <c r="B18" s="39" t="s">
        <v>71</v>
      </c>
      <c r="C18" s="37" t="s">
        <v>72</v>
      </c>
      <c r="D18" s="37"/>
      <c r="E18" s="121">
        <v>1691.75</v>
      </c>
      <c r="F18" s="41"/>
      <c r="G18" s="96">
        <f>G17+Table22[[#This Row],[DEBITO ]]-Table22[[#This Row],[CREDITO]]</f>
        <v>11845354.420000002</v>
      </c>
    </row>
    <row r="19" spans="1:7" s="29" customFormat="1" ht="15.95" customHeight="1" x14ac:dyDescent="0.2">
      <c r="A19" s="102">
        <v>43104</v>
      </c>
      <c r="B19" s="39" t="s">
        <v>71</v>
      </c>
      <c r="C19" s="37" t="s">
        <v>72</v>
      </c>
      <c r="D19" s="37"/>
      <c r="E19" s="121">
        <v>104317.75999999999</v>
      </c>
      <c r="F19" s="45"/>
      <c r="G19" s="96">
        <f>G18+Table22[[#This Row],[DEBITO ]]-Table22[[#This Row],[CREDITO]]</f>
        <v>11949672.180000002</v>
      </c>
    </row>
    <row r="20" spans="1:7" s="29" customFormat="1" ht="15.95" customHeight="1" x14ac:dyDescent="0.2">
      <c r="A20" s="102">
        <v>43105</v>
      </c>
      <c r="B20" s="39" t="s">
        <v>71</v>
      </c>
      <c r="C20" s="37" t="s">
        <v>72</v>
      </c>
      <c r="D20" s="37"/>
      <c r="E20" s="121">
        <v>5046.99</v>
      </c>
      <c r="F20" s="36"/>
      <c r="G20" s="96">
        <f>G19+Table22[[#This Row],[DEBITO ]]-Table22[[#This Row],[CREDITO]]</f>
        <v>11954719.170000002</v>
      </c>
    </row>
    <row r="21" spans="1:7" s="29" customFormat="1" ht="15.95" customHeight="1" x14ac:dyDescent="0.2">
      <c r="A21" s="102">
        <v>43105</v>
      </c>
      <c r="B21" s="39" t="s">
        <v>71</v>
      </c>
      <c r="C21" s="37" t="s">
        <v>72</v>
      </c>
      <c r="D21" s="37"/>
      <c r="E21" s="121">
        <v>340</v>
      </c>
      <c r="F21" s="45"/>
      <c r="G21" s="96">
        <f>G20+Table22[[#This Row],[DEBITO ]]-Table22[[#This Row],[CREDITO]]</f>
        <v>11955059.170000002</v>
      </c>
    </row>
    <row r="22" spans="1:7" s="29" customFormat="1" ht="15.95" customHeight="1" x14ac:dyDescent="0.2">
      <c r="A22" s="102">
        <v>43105</v>
      </c>
      <c r="B22" s="39" t="s">
        <v>71</v>
      </c>
      <c r="C22" s="37" t="s">
        <v>72</v>
      </c>
      <c r="D22" s="37"/>
      <c r="E22" s="121">
        <v>387.18</v>
      </c>
      <c r="F22" s="45"/>
      <c r="G22" s="96">
        <f>G21+Table22[[#This Row],[DEBITO ]]-Table22[[#This Row],[CREDITO]]</f>
        <v>11955446.350000001</v>
      </c>
    </row>
    <row r="23" spans="1:7" s="29" customFormat="1" ht="15.95" customHeight="1" x14ac:dyDescent="0.2">
      <c r="A23" s="102">
        <v>43105</v>
      </c>
      <c r="B23" s="39" t="s">
        <v>71</v>
      </c>
      <c r="C23" s="37" t="s">
        <v>72</v>
      </c>
      <c r="D23" s="37"/>
      <c r="E23" s="121">
        <v>15906.82</v>
      </c>
      <c r="F23" s="46"/>
      <c r="G23" s="96">
        <f>G22+Table22[[#This Row],[DEBITO ]]-Table22[[#This Row],[CREDITO]]</f>
        <v>11971353.170000002</v>
      </c>
    </row>
    <row r="24" spans="1:7" s="29" customFormat="1" ht="15.75" customHeight="1" x14ac:dyDescent="0.2">
      <c r="A24" s="102">
        <v>43105</v>
      </c>
      <c r="B24" s="39" t="s">
        <v>71</v>
      </c>
      <c r="C24" s="37" t="s">
        <v>72</v>
      </c>
      <c r="D24" s="37"/>
      <c r="E24" s="121">
        <v>76172.77</v>
      </c>
      <c r="F24" s="46"/>
      <c r="G24" s="96">
        <f>G23+Table22[[#This Row],[DEBITO ]]-Table22[[#This Row],[CREDITO]]</f>
        <v>12047525.940000001</v>
      </c>
    </row>
    <row r="25" spans="1:7" s="29" customFormat="1" ht="15.75" customHeight="1" x14ac:dyDescent="0.2">
      <c r="A25" s="120">
        <v>43108</v>
      </c>
      <c r="B25" s="39" t="s">
        <v>71</v>
      </c>
      <c r="C25" s="37" t="s">
        <v>72</v>
      </c>
      <c r="D25" s="44"/>
      <c r="E25" s="121">
        <v>15975.54</v>
      </c>
      <c r="F25" s="45"/>
      <c r="G25" s="96">
        <f>G24+Table22[[#This Row],[DEBITO ]]-Table22[[#This Row],[CREDITO]]</f>
        <v>12063501.48</v>
      </c>
    </row>
    <row r="26" spans="1:7" s="29" customFormat="1" ht="15.75" customHeight="1" x14ac:dyDescent="0.2">
      <c r="A26" s="120">
        <v>43108</v>
      </c>
      <c r="B26" s="39" t="s">
        <v>71</v>
      </c>
      <c r="C26" s="37" t="s">
        <v>72</v>
      </c>
      <c r="D26" s="44"/>
      <c r="E26" s="121">
        <v>17046.23</v>
      </c>
      <c r="F26" s="45"/>
      <c r="G26" s="96">
        <f>G25+Table22[[#This Row],[DEBITO ]]-Table22[[#This Row],[CREDITO]]</f>
        <v>12080547.710000001</v>
      </c>
    </row>
    <row r="27" spans="1:7" s="29" customFormat="1" ht="15.75" customHeight="1" x14ac:dyDescent="0.2">
      <c r="A27" s="120">
        <v>43108</v>
      </c>
      <c r="B27" s="39" t="s">
        <v>71</v>
      </c>
      <c r="C27" s="37" t="s">
        <v>72</v>
      </c>
      <c r="D27" s="37"/>
      <c r="E27" s="121">
        <v>340</v>
      </c>
      <c r="F27" s="45"/>
      <c r="G27" s="96">
        <f>G26+Table22[[#This Row],[DEBITO ]]-Table22[[#This Row],[CREDITO]]</f>
        <v>12080887.710000001</v>
      </c>
    </row>
    <row r="28" spans="1:7" s="29" customFormat="1" ht="15.75" customHeight="1" x14ac:dyDescent="0.2">
      <c r="A28" s="120">
        <v>43108</v>
      </c>
      <c r="B28" s="39" t="s">
        <v>71</v>
      </c>
      <c r="C28" s="37" t="s">
        <v>72</v>
      </c>
      <c r="D28" s="37"/>
      <c r="E28" s="121">
        <v>147.46</v>
      </c>
      <c r="F28" s="36"/>
      <c r="G28" s="96">
        <f>G27+Table22[[#This Row],[DEBITO ]]-Table22[[#This Row],[CREDITO]]</f>
        <v>12081035.170000002</v>
      </c>
    </row>
    <row r="29" spans="1:7" s="29" customFormat="1" ht="15.75" customHeight="1" x14ac:dyDescent="0.2">
      <c r="A29" s="102">
        <v>43109</v>
      </c>
      <c r="B29" s="39" t="s">
        <v>71</v>
      </c>
      <c r="C29" s="37" t="s">
        <v>72</v>
      </c>
      <c r="D29" s="37"/>
      <c r="E29" s="121">
        <v>12910</v>
      </c>
      <c r="F29" s="36"/>
      <c r="G29" s="96">
        <f>G28+Table22[[#This Row],[DEBITO ]]-Table22[[#This Row],[CREDITO]]</f>
        <v>12093945.170000002</v>
      </c>
    </row>
    <row r="30" spans="1:7" s="29" customFormat="1" ht="15.75" customHeight="1" x14ac:dyDescent="0.2">
      <c r="A30" s="102">
        <v>43109</v>
      </c>
      <c r="B30" s="39" t="s">
        <v>71</v>
      </c>
      <c r="C30" s="37" t="s">
        <v>72</v>
      </c>
      <c r="D30" s="37"/>
      <c r="E30" s="121">
        <v>18530.04</v>
      </c>
      <c r="F30" s="40"/>
      <c r="G30" s="96">
        <f>G29+Table22[[#This Row],[DEBITO ]]-Table22[[#This Row],[CREDITO]]</f>
        <v>12112475.210000001</v>
      </c>
    </row>
    <row r="31" spans="1:7" s="29" customFormat="1" ht="15.75" customHeight="1" x14ac:dyDescent="0.2">
      <c r="A31" s="102">
        <v>42379</v>
      </c>
      <c r="B31" s="39" t="s">
        <v>71</v>
      </c>
      <c r="C31" s="37" t="s">
        <v>72</v>
      </c>
      <c r="D31" s="37"/>
      <c r="E31" s="121">
        <v>18354.43</v>
      </c>
      <c r="F31" s="40"/>
      <c r="G31" s="96">
        <f>G30+Table22[[#This Row],[DEBITO ]]-Table22[[#This Row],[CREDITO]]</f>
        <v>12130829.640000001</v>
      </c>
    </row>
    <row r="32" spans="1:7" s="29" customFormat="1" ht="15.75" customHeight="1" x14ac:dyDescent="0.2">
      <c r="A32" s="102">
        <v>42379</v>
      </c>
      <c r="B32" s="39" t="s">
        <v>71</v>
      </c>
      <c r="C32" s="37" t="s">
        <v>72</v>
      </c>
      <c r="D32" s="37"/>
      <c r="E32" s="121">
        <v>505.57</v>
      </c>
      <c r="F32" s="45"/>
      <c r="G32" s="96">
        <f>G31+Table22[[#This Row],[DEBITO ]]-Table22[[#This Row],[CREDITO]]</f>
        <v>12131335.210000001</v>
      </c>
    </row>
    <row r="33" spans="1:7" s="29" customFormat="1" ht="15.75" customHeight="1" x14ac:dyDescent="0.2">
      <c r="A33" s="102">
        <v>42379</v>
      </c>
      <c r="B33" s="39" t="s">
        <v>71</v>
      </c>
      <c r="C33" s="37" t="s">
        <v>72</v>
      </c>
      <c r="D33" s="57"/>
      <c r="E33" s="121">
        <v>23265.41</v>
      </c>
      <c r="F33" s="62"/>
      <c r="G33" s="96">
        <f>G32+Table22[[#This Row],[DEBITO ]]-Table22[[#This Row],[CREDITO]]</f>
        <v>12154600.620000001</v>
      </c>
    </row>
    <row r="34" spans="1:7" s="29" customFormat="1" ht="15.75" customHeight="1" x14ac:dyDescent="0.2">
      <c r="A34" s="102">
        <v>42379</v>
      </c>
      <c r="B34" s="39" t="s">
        <v>71</v>
      </c>
      <c r="C34" s="37" t="s">
        <v>72</v>
      </c>
      <c r="D34" s="57"/>
      <c r="E34" s="121">
        <v>510</v>
      </c>
      <c r="F34" s="62"/>
      <c r="G34" s="96">
        <f>G33+Table22[[#This Row],[DEBITO ]]-Table22[[#This Row],[CREDITO]]</f>
        <v>12155110.620000001</v>
      </c>
    </row>
    <row r="35" spans="1:7" s="29" customFormat="1" ht="15.75" customHeight="1" x14ac:dyDescent="0.2">
      <c r="A35" s="102">
        <v>43111</v>
      </c>
      <c r="B35" s="39" t="s">
        <v>71</v>
      </c>
      <c r="C35" s="37" t="s">
        <v>72</v>
      </c>
      <c r="D35" s="57"/>
      <c r="E35" s="121">
        <v>22338.41</v>
      </c>
      <c r="F35" s="62"/>
      <c r="G35" s="96">
        <f>G34+Table22[[#This Row],[DEBITO ]]-Table22[[#This Row],[CREDITO]]</f>
        <v>12177449.030000001</v>
      </c>
    </row>
    <row r="36" spans="1:7" s="29" customFormat="1" ht="15.75" customHeight="1" x14ac:dyDescent="0.2">
      <c r="A36" s="102">
        <v>43111</v>
      </c>
      <c r="B36" s="39" t="s">
        <v>71</v>
      </c>
      <c r="C36" s="37" t="s">
        <v>72</v>
      </c>
      <c r="D36" s="57"/>
      <c r="E36" s="121">
        <v>170</v>
      </c>
      <c r="F36" s="62"/>
      <c r="G36" s="96">
        <f>G35+Table22[[#This Row],[DEBITO ]]-Table22[[#This Row],[CREDITO]]</f>
        <v>12177619.030000001</v>
      </c>
    </row>
    <row r="37" spans="1:7" s="29" customFormat="1" ht="15.75" customHeight="1" x14ac:dyDescent="0.2">
      <c r="A37" s="102">
        <v>43111</v>
      </c>
      <c r="B37" s="39" t="s">
        <v>71</v>
      </c>
      <c r="C37" s="37" t="s">
        <v>72</v>
      </c>
      <c r="D37" s="57"/>
      <c r="E37" s="121">
        <v>84.51</v>
      </c>
      <c r="F37" s="62"/>
      <c r="G37" s="96">
        <f>G36+Table22[[#This Row],[DEBITO ]]-Table22[[#This Row],[CREDITO]]</f>
        <v>12177703.540000001</v>
      </c>
    </row>
    <row r="38" spans="1:7" s="29" customFormat="1" ht="15.75" customHeight="1" x14ac:dyDescent="0.2">
      <c r="A38" s="102">
        <v>43111</v>
      </c>
      <c r="B38" s="39" t="s">
        <v>71</v>
      </c>
      <c r="C38" s="37" t="s">
        <v>72</v>
      </c>
      <c r="D38" s="57"/>
      <c r="E38" s="121">
        <v>108337.49</v>
      </c>
      <c r="F38" s="62"/>
      <c r="G38" s="96">
        <f>G37+Table22[[#This Row],[DEBITO ]]-Table22[[#This Row],[CREDITO]]</f>
        <v>12286041.030000001</v>
      </c>
    </row>
    <row r="39" spans="1:7" s="29" customFormat="1" ht="15.75" customHeight="1" x14ac:dyDescent="0.2">
      <c r="A39" s="102">
        <v>43111</v>
      </c>
      <c r="B39" s="39" t="s">
        <v>71</v>
      </c>
      <c r="C39" s="37" t="s">
        <v>72</v>
      </c>
      <c r="D39" s="57"/>
      <c r="E39" s="121">
        <v>467795.47</v>
      </c>
      <c r="F39" s="62"/>
      <c r="G39" s="96">
        <f>G38+Table22[[#This Row],[DEBITO ]]-Table22[[#This Row],[CREDITO]]</f>
        <v>12753836.500000002</v>
      </c>
    </row>
    <row r="40" spans="1:7" s="29" customFormat="1" ht="15.75" customHeight="1" x14ac:dyDescent="0.2">
      <c r="A40" s="102">
        <v>43112</v>
      </c>
      <c r="B40" s="39" t="s">
        <v>71</v>
      </c>
      <c r="C40" s="37" t="s">
        <v>72</v>
      </c>
      <c r="D40" s="57"/>
      <c r="E40" s="121">
        <v>13751.12</v>
      </c>
      <c r="F40" s="62"/>
      <c r="G40" s="96">
        <f>G39+Table22[[#This Row],[DEBITO ]]-Table22[[#This Row],[CREDITO]]</f>
        <v>12767587.620000001</v>
      </c>
    </row>
    <row r="41" spans="1:7" s="29" customFormat="1" ht="15.75" customHeight="1" x14ac:dyDescent="0.2">
      <c r="A41" s="102">
        <v>43112</v>
      </c>
      <c r="B41" s="39" t="s">
        <v>71</v>
      </c>
      <c r="C41" s="37" t="s">
        <v>72</v>
      </c>
      <c r="D41" s="57"/>
      <c r="E41" s="121">
        <v>180575</v>
      </c>
      <c r="F41" s="62"/>
      <c r="G41" s="96">
        <f>G40+Table22[[#This Row],[DEBITO ]]-Table22[[#This Row],[CREDITO]]</f>
        <v>12948162.620000001</v>
      </c>
    </row>
    <row r="42" spans="1:7" s="29" customFormat="1" ht="15.75" customHeight="1" x14ac:dyDescent="0.2">
      <c r="A42" s="102">
        <v>43112</v>
      </c>
      <c r="B42" s="39" t="s">
        <v>71</v>
      </c>
      <c r="C42" s="37" t="s">
        <v>72</v>
      </c>
      <c r="D42" s="57"/>
      <c r="E42" s="121">
        <v>100000</v>
      </c>
      <c r="F42" s="62"/>
      <c r="G42" s="96">
        <f>G41+Table22[[#This Row],[DEBITO ]]-Table22[[#This Row],[CREDITO]]</f>
        <v>13048162.620000001</v>
      </c>
    </row>
    <row r="43" spans="1:7" s="29" customFormat="1" ht="15.75" customHeight="1" x14ac:dyDescent="0.2">
      <c r="A43" s="102">
        <v>43115</v>
      </c>
      <c r="B43" s="39" t="s">
        <v>71</v>
      </c>
      <c r="C43" s="37" t="s">
        <v>72</v>
      </c>
      <c r="D43" s="57"/>
      <c r="E43" s="121">
        <v>72103.509999999995</v>
      </c>
      <c r="F43" s="62"/>
      <c r="G43" s="96">
        <f>G42+Table22[[#This Row],[DEBITO ]]-Table22[[#This Row],[CREDITO]]</f>
        <v>13120266.130000001</v>
      </c>
    </row>
    <row r="44" spans="1:7" s="29" customFormat="1" ht="15.75" customHeight="1" x14ac:dyDescent="0.2">
      <c r="A44" s="102">
        <v>43115</v>
      </c>
      <c r="B44" s="39" t="s">
        <v>71</v>
      </c>
      <c r="C44" s="37" t="s">
        <v>72</v>
      </c>
      <c r="D44" s="57"/>
      <c r="E44" s="121">
        <v>292.35000000000002</v>
      </c>
      <c r="F44" s="62"/>
      <c r="G44" s="96">
        <f>G43+Table22[[#This Row],[DEBITO ]]-Table22[[#This Row],[CREDITO]]</f>
        <v>13120558.48</v>
      </c>
    </row>
    <row r="45" spans="1:7" s="29" customFormat="1" ht="15.75" customHeight="1" x14ac:dyDescent="0.2">
      <c r="A45" s="102">
        <v>43115</v>
      </c>
      <c r="B45" s="39" t="s">
        <v>71</v>
      </c>
      <c r="C45" s="37" t="s">
        <v>72</v>
      </c>
      <c r="D45" s="57"/>
      <c r="E45" s="121">
        <v>207447.65</v>
      </c>
      <c r="F45" s="62"/>
      <c r="G45" s="96">
        <f>G44+Table22[[#This Row],[DEBITO ]]-Table22[[#This Row],[CREDITO]]</f>
        <v>13328006.130000001</v>
      </c>
    </row>
    <row r="46" spans="1:7" s="29" customFormat="1" ht="15.75" customHeight="1" x14ac:dyDescent="0.2">
      <c r="A46" s="102">
        <v>43115</v>
      </c>
      <c r="B46" s="39" t="s">
        <v>71</v>
      </c>
      <c r="C46" s="37" t="s">
        <v>72</v>
      </c>
      <c r="D46" s="57"/>
      <c r="E46" s="121">
        <v>340</v>
      </c>
      <c r="F46" s="62"/>
      <c r="G46" s="96">
        <f>G45+Table22[[#This Row],[DEBITO ]]-Table22[[#This Row],[CREDITO]]</f>
        <v>13328346.130000001</v>
      </c>
    </row>
    <row r="47" spans="1:7" s="29" customFormat="1" ht="15.75" customHeight="1" x14ac:dyDescent="0.2">
      <c r="A47" s="102">
        <v>43116</v>
      </c>
      <c r="B47" s="39" t="s">
        <v>71</v>
      </c>
      <c r="C47" s="37" t="s">
        <v>72</v>
      </c>
      <c r="D47" s="57"/>
      <c r="E47" s="121">
        <v>5287.64</v>
      </c>
      <c r="F47" s="62"/>
      <c r="G47" s="96">
        <f>G46+Table22[[#This Row],[DEBITO ]]-Table22[[#This Row],[CREDITO]]</f>
        <v>13333633.770000001</v>
      </c>
    </row>
    <row r="48" spans="1:7" s="29" customFormat="1" ht="15.75" customHeight="1" x14ac:dyDescent="0.2">
      <c r="A48" s="102">
        <v>43116</v>
      </c>
      <c r="B48" s="39" t="s">
        <v>71</v>
      </c>
      <c r="C48" s="37" t="s">
        <v>72</v>
      </c>
      <c r="D48" s="57"/>
      <c r="E48" s="121">
        <v>228.38</v>
      </c>
      <c r="F48" s="62"/>
      <c r="G48" s="96">
        <f>G47+Table22[[#This Row],[DEBITO ]]-Table22[[#This Row],[CREDITO]]</f>
        <v>13333862.150000002</v>
      </c>
    </row>
    <row r="49" spans="1:11" s="29" customFormat="1" ht="15.75" customHeight="1" x14ac:dyDescent="0.2">
      <c r="A49" s="102">
        <v>43116</v>
      </c>
      <c r="B49" s="39" t="s">
        <v>71</v>
      </c>
      <c r="C49" s="37" t="s">
        <v>72</v>
      </c>
      <c r="D49" s="57"/>
      <c r="E49" s="121">
        <v>170</v>
      </c>
      <c r="F49" s="62"/>
      <c r="G49" s="96">
        <f>G48+Table22[[#This Row],[DEBITO ]]-Table22[[#This Row],[CREDITO]]</f>
        <v>13334032.150000002</v>
      </c>
    </row>
    <row r="50" spans="1:11" s="29" customFormat="1" ht="15.75" customHeight="1" x14ac:dyDescent="0.2">
      <c r="A50" s="102">
        <v>43116</v>
      </c>
      <c r="B50" s="39" t="s">
        <v>71</v>
      </c>
      <c r="C50" s="37" t="s">
        <v>72</v>
      </c>
      <c r="D50" s="57"/>
      <c r="E50" s="121">
        <v>70673.62</v>
      </c>
      <c r="F50" s="62"/>
      <c r="G50" s="96">
        <f>G49+Table22[[#This Row],[DEBITO ]]-Table22[[#This Row],[CREDITO]]</f>
        <v>13404705.770000001</v>
      </c>
    </row>
    <row r="51" spans="1:11" s="29" customFormat="1" ht="15.75" customHeight="1" x14ac:dyDescent="0.2">
      <c r="A51" s="102">
        <v>43117</v>
      </c>
      <c r="B51" s="39" t="s">
        <v>71</v>
      </c>
      <c r="C51" s="37" t="s">
        <v>72</v>
      </c>
      <c r="D51" s="57"/>
      <c r="E51" s="121">
        <v>1391.9</v>
      </c>
      <c r="F51" s="62"/>
      <c r="G51" s="96">
        <f>G50+Table22[[#This Row],[DEBITO ]]-Table22[[#This Row],[CREDITO]]</f>
        <v>13406097.670000002</v>
      </c>
    </row>
    <row r="52" spans="1:11" s="29" customFormat="1" ht="15.75" customHeight="1" x14ac:dyDescent="0.2">
      <c r="A52" s="102">
        <v>43117</v>
      </c>
      <c r="B52" s="39" t="s">
        <v>71</v>
      </c>
      <c r="C52" s="37" t="s">
        <v>72</v>
      </c>
      <c r="D52" s="57"/>
      <c r="E52" s="121">
        <v>850</v>
      </c>
      <c r="F52" s="62"/>
      <c r="G52" s="96">
        <f>G51+Table22[[#This Row],[DEBITO ]]-Table22[[#This Row],[CREDITO]]</f>
        <v>13406947.670000002</v>
      </c>
    </row>
    <row r="53" spans="1:11" s="29" customFormat="1" ht="15.75" customHeight="1" x14ac:dyDescent="0.2">
      <c r="A53" s="102">
        <v>43117</v>
      </c>
      <c r="B53" s="39" t="s">
        <v>71</v>
      </c>
      <c r="C53" s="37" t="s">
        <v>72</v>
      </c>
      <c r="D53" s="57"/>
      <c r="E53" s="121">
        <v>101343.1</v>
      </c>
      <c r="F53" s="62"/>
      <c r="G53" s="96">
        <f>G52+Table22[[#This Row],[DEBITO ]]-Table22[[#This Row],[CREDITO]]</f>
        <v>13508290.770000001</v>
      </c>
    </row>
    <row r="54" spans="1:11" s="29" customFormat="1" ht="15.75" customHeight="1" x14ac:dyDescent="0.2">
      <c r="A54" s="102">
        <v>43117</v>
      </c>
      <c r="B54" s="39" t="s">
        <v>71</v>
      </c>
      <c r="C54" s="37" t="s">
        <v>72</v>
      </c>
      <c r="D54" s="57"/>
      <c r="E54" s="121">
        <v>1121.43</v>
      </c>
      <c r="F54" s="62"/>
      <c r="G54" s="96">
        <f>G53+Table22[[#This Row],[DEBITO ]]-Table22[[#This Row],[CREDITO]]</f>
        <v>13509412.200000001</v>
      </c>
    </row>
    <row r="55" spans="1:11" s="29" customFormat="1" ht="15.75" customHeight="1" x14ac:dyDescent="0.2">
      <c r="A55" s="102">
        <v>43118</v>
      </c>
      <c r="B55" s="39" t="s">
        <v>71</v>
      </c>
      <c r="C55" s="37" t="s">
        <v>72</v>
      </c>
      <c r="D55" s="57"/>
      <c r="E55" s="121">
        <v>261.23</v>
      </c>
      <c r="F55" s="62"/>
      <c r="G55" s="96">
        <f>G54+Table22[[#This Row],[DEBITO ]]-Table22[[#This Row],[CREDITO]]</f>
        <v>13509673.430000002</v>
      </c>
    </row>
    <row r="56" spans="1:11" s="29" customFormat="1" ht="15.75" customHeight="1" x14ac:dyDescent="0.2">
      <c r="A56" s="102">
        <v>43118</v>
      </c>
      <c r="B56" s="39" t="s">
        <v>71</v>
      </c>
      <c r="C56" s="37" t="s">
        <v>72</v>
      </c>
      <c r="D56" s="57"/>
      <c r="E56" s="121">
        <v>35571.769999999997</v>
      </c>
      <c r="F56" s="62"/>
      <c r="G56" s="96">
        <f>G55+Table22[[#This Row],[DEBITO ]]-Table22[[#This Row],[CREDITO]]</f>
        <v>13545245.200000001</v>
      </c>
    </row>
    <row r="57" spans="1:11" s="29" customFormat="1" ht="15.75" customHeight="1" x14ac:dyDescent="0.2">
      <c r="A57" s="102">
        <v>43118</v>
      </c>
      <c r="B57" s="39" t="s">
        <v>71</v>
      </c>
      <c r="C57" s="37" t="s">
        <v>72</v>
      </c>
      <c r="D57" s="57"/>
      <c r="E57" s="121">
        <v>340</v>
      </c>
      <c r="F57" s="62"/>
      <c r="G57" s="96">
        <f>G56+Table22[[#This Row],[DEBITO ]]-Table22[[#This Row],[CREDITO]]</f>
        <v>13545585.200000001</v>
      </c>
    </row>
    <row r="58" spans="1:11" s="29" customFormat="1" ht="15.75" customHeight="1" x14ac:dyDescent="0.2">
      <c r="A58" s="102">
        <v>43118</v>
      </c>
      <c r="B58" s="39" t="s">
        <v>71</v>
      </c>
      <c r="C58" s="37" t="s">
        <v>72</v>
      </c>
      <c r="D58" s="57"/>
      <c r="E58" s="121">
        <v>1916000</v>
      </c>
      <c r="F58" s="62"/>
      <c r="G58" s="96">
        <f>G57+Table22[[#This Row],[DEBITO ]]-Table22[[#This Row],[CREDITO]]</f>
        <v>15461585.200000001</v>
      </c>
    </row>
    <row r="59" spans="1:11" s="29" customFormat="1" ht="15.75" customHeight="1" x14ac:dyDescent="0.2">
      <c r="A59" s="102">
        <v>43119</v>
      </c>
      <c r="B59" s="39" t="s">
        <v>71</v>
      </c>
      <c r="C59" s="37" t="s">
        <v>72</v>
      </c>
      <c r="D59" s="57"/>
      <c r="E59" s="121">
        <v>1320</v>
      </c>
      <c r="F59" s="62"/>
      <c r="G59" s="96">
        <f>G58+Table22[[#This Row],[DEBITO ]]-Table22[[#This Row],[CREDITO]]</f>
        <v>15462905.200000001</v>
      </c>
    </row>
    <row r="60" spans="1:11" s="29" customFormat="1" ht="15.75" customHeight="1" x14ac:dyDescent="0.25">
      <c r="A60" s="102">
        <v>43119</v>
      </c>
      <c r="B60" s="39" t="s">
        <v>71</v>
      </c>
      <c r="C60" s="37" t="s">
        <v>72</v>
      </c>
      <c r="D60" s="57"/>
      <c r="E60" s="121">
        <v>1574.43</v>
      </c>
      <c r="F60" s="62"/>
      <c r="G60" s="96">
        <f>G59+Table22[[#This Row],[DEBITO ]]-Table22[[#This Row],[CREDITO]]</f>
        <v>15464479.630000001</v>
      </c>
      <c r="K60" s="8"/>
    </row>
    <row r="61" spans="1:11" s="29" customFormat="1" ht="15.75" customHeight="1" x14ac:dyDescent="0.2">
      <c r="A61" s="102">
        <v>43119</v>
      </c>
      <c r="B61" s="39" t="s">
        <v>71</v>
      </c>
      <c r="C61" s="37" t="s">
        <v>72</v>
      </c>
      <c r="D61" s="57"/>
      <c r="E61" s="121">
        <v>108981.57</v>
      </c>
      <c r="F61" s="62"/>
      <c r="G61" s="96">
        <f>G60+Table22[[#This Row],[DEBITO ]]-Table22[[#This Row],[CREDITO]]</f>
        <v>15573461.200000001</v>
      </c>
    </row>
    <row r="62" spans="1:11" s="29" customFormat="1" ht="15.75" customHeight="1" x14ac:dyDescent="0.2">
      <c r="A62" s="102">
        <v>43119</v>
      </c>
      <c r="B62" s="39" t="s">
        <v>71</v>
      </c>
      <c r="C62" s="37" t="s">
        <v>72</v>
      </c>
      <c r="D62" s="57"/>
      <c r="E62" s="121">
        <v>170</v>
      </c>
      <c r="F62" s="62"/>
      <c r="G62" s="96">
        <f>G61+Table22[[#This Row],[DEBITO ]]-Table22[[#This Row],[CREDITO]]</f>
        <v>15573631.200000001</v>
      </c>
    </row>
    <row r="63" spans="1:11" s="29" customFormat="1" ht="15.75" customHeight="1" x14ac:dyDescent="0.2">
      <c r="A63" s="102">
        <v>43119</v>
      </c>
      <c r="B63" s="39" t="s">
        <v>71</v>
      </c>
      <c r="C63" s="37" t="s">
        <v>72</v>
      </c>
      <c r="D63" s="57"/>
      <c r="E63" s="121">
        <v>179894.45</v>
      </c>
      <c r="F63" s="92"/>
      <c r="G63" s="96">
        <f>G62+Table22[[#This Row],[DEBITO ]]-Table22[[#This Row],[CREDITO]]</f>
        <v>15753525.65</v>
      </c>
    </row>
    <row r="64" spans="1:11" s="29" customFormat="1" ht="15.75" customHeight="1" x14ac:dyDescent="0.2">
      <c r="A64" s="102">
        <v>43122</v>
      </c>
      <c r="B64" s="39" t="s">
        <v>71</v>
      </c>
      <c r="C64" s="37" t="s">
        <v>72</v>
      </c>
      <c r="D64" s="57"/>
      <c r="E64" s="121">
        <v>170</v>
      </c>
      <c r="F64" s="92"/>
      <c r="G64" s="96">
        <f>G63+Table22[[#This Row],[DEBITO ]]-Table22[[#This Row],[CREDITO]]</f>
        <v>15753695.65</v>
      </c>
    </row>
    <row r="65" spans="1:7" s="29" customFormat="1" ht="15.75" customHeight="1" x14ac:dyDescent="0.2">
      <c r="A65" s="102">
        <v>43122</v>
      </c>
      <c r="B65" s="39" t="s">
        <v>71</v>
      </c>
      <c r="C65" s="37" t="s">
        <v>72</v>
      </c>
      <c r="D65" s="106"/>
      <c r="E65" s="121">
        <v>16421.66</v>
      </c>
      <c r="F65" s="92"/>
      <c r="G65" s="96">
        <f>G64+Table22[[#This Row],[DEBITO ]]-Table22[[#This Row],[CREDITO]]</f>
        <v>15770117.310000001</v>
      </c>
    </row>
    <row r="66" spans="1:7" s="29" customFormat="1" ht="15.75" customHeight="1" x14ac:dyDescent="0.2">
      <c r="A66" s="102">
        <v>43122</v>
      </c>
      <c r="B66" s="39" t="s">
        <v>71</v>
      </c>
      <c r="C66" s="37" t="s">
        <v>72</v>
      </c>
      <c r="D66" s="57"/>
      <c r="E66" s="121">
        <v>42.34</v>
      </c>
      <c r="F66" s="92"/>
      <c r="G66" s="96">
        <f>G65-Table22[[#This Row],[CREDITO]]</f>
        <v>15770117.310000001</v>
      </c>
    </row>
    <row r="67" spans="1:7" s="29" customFormat="1" ht="15.75" customHeight="1" x14ac:dyDescent="0.2">
      <c r="A67" s="102">
        <v>43122</v>
      </c>
      <c r="B67" s="39" t="s">
        <v>71</v>
      </c>
      <c r="C67" s="37" t="s">
        <v>72</v>
      </c>
      <c r="D67" s="57"/>
      <c r="E67" s="121">
        <v>300</v>
      </c>
      <c r="F67" s="55"/>
      <c r="G67" s="96">
        <f>G66-Table22[[#This Row],[CREDITO]]</f>
        <v>15770117.310000001</v>
      </c>
    </row>
    <row r="68" spans="1:7" s="29" customFormat="1" ht="15.75" customHeight="1" x14ac:dyDescent="0.2">
      <c r="A68" s="102">
        <v>43123</v>
      </c>
      <c r="B68" s="39" t="s">
        <v>71</v>
      </c>
      <c r="C68" s="37" t="s">
        <v>72</v>
      </c>
      <c r="D68" s="57"/>
      <c r="E68" s="121">
        <v>1700</v>
      </c>
      <c r="F68" s="55"/>
      <c r="G68" s="96">
        <f>G67-Table22[[#This Row],[CREDITO]]</f>
        <v>15770117.310000001</v>
      </c>
    </row>
    <row r="69" spans="1:7" s="29" customFormat="1" ht="15.75" customHeight="1" x14ac:dyDescent="0.2">
      <c r="A69" s="102">
        <v>43123</v>
      </c>
      <c r="B69" s="39" t="s">
        <v>71</v>
      </c>
      <c r="C69" s="37" t="s">
        <v>72</v>
      </c>
      <c r="D69" s="57"/>
      <c r="E69" s="121">
        <v>73776.429999999993</v>
      </c>
      <c r="F69" s="55"/>
      <c r="G69" s="96">
        <f>G68-Table22[[#This Row],[CREDITO]]</f>
        <v>15770117.310000001</v>
      </c>
    </row>
    <row r="70" spans="1:7" s="29" customFormat="1" ht="15.75" customHeight="1" x14ac:dyDescent="0.2">
      <c r="A70" s="102">
        <v>43123</v>
      </c>
      <c r="B70" s="39" t="s">
        <v>71</v>
      </c>
      <c r="C70" s="37" t="s">
        <v>72</v>
      </c>
      <c r="D70" s="57"/>
      <c r="E70" s="121">
        <v>2056.5700000000002</v>
      </c>
      <c r="F70" s="55"/>
      <c r="G70" s="96">
        <f>G69-Table22[[#This Row],[CREDITO]]</f>
        <v>15770117.310000001</v>
      </c>
    </row>
    <row r="71" spans="1:7" s="29" customFormat="1" ht="15.75" customHeight="1" x14ac:dyDescent="0.2">
      <c r="A71" s="102">
        <v>43123</v>
      </c>
      <c r="B71" s="39" t="s">
        <v>71</v>
      </c>
      <c r="C71" s="37" t="s">
        <v>72</v>
      </c>
      <c r="D71" s="57"/>
      <c r="E71" s="121">
        <v>2949.49</v>
      </c>
      <c r="F71" s="55"/>
      <c r="G71" s="96">
        <f>G70-Table22[[#This Row],[CREDITO]]</f>
        <v>15770117.310000001</v>
      </c>
    </row>
    <row r="72" spans="1:7" s="29" customFormat="1" ht="15.75" customHeight="1" x14ac:dyDescent="0.2">
      <c r="A72" s="102">
        <v>43123</v>
      </c>
      <c r="B72" s="39" t="s">
        <v>71</v>
      </c>
      <c r="C72" s="37" t="s">
        <v>72</v>
      </c>
      <c r="D72" s="57"/>
      <c r="E72" s="121">
        <v>263450</v>
      </c>
      <c r="F72" s="55"/>
      <c r="G72" s="96">
        <f>G71-Table22[[#This Row],[CREDITO]]</f>
        <v>15770117.310000001</v>
      </c>
    </row>
    <row r="73" spans="1:7" s="29" customFormat="1" ht="15.75" customHeight="1" x14ac:dyDescent="0.2">
      <c r="A73" s="102">
        <v>43124</v>
      </c>
      <c r="B73" s="39" t="s">
        <v>71</v>
      </c>
      <c r="C73" s="37" t="s">
        <v>72</v>
      </c>
      <c r="D73" s="57"/>
      <c r="E73" s="121">
        <v>440.63</v>
      </c>
      <c r="F73" s="55"/>
      <c r="G73" s="96">
        <f>G72-Table22[[#This Row],[CREDITO]]</f>
        <v>15770117.310000001</v>
      </c>
    </row>
    <row r="74" spans="1:7" s="29" customFormat="1" ht="15.75" customHeight="1" x14ac:dyDescent="0.2">
      <c r="A74" s="102">
        <v>43124</v>
      </c>
      <c r="B74" s="39" t="s">
        <v>71</v>
      </c>
      <c r="C74" s="37" t="s">
        <v>72</v>
      </c>
      <c r="D74" s="57"/>
      <c r="E74" s="121">
        <v>510</v>
      </c>
      <c r="F74" s="55"/>
      <c r="G74" s="96">
        <f>G73-Table22[[#This Row],[CREDITO]]</f>
        <v>15770117.310000001</v>
      </c>
    </row>
    <row r="75" spans="1:7" s="29" customFormat="1" ht="15.75" customHeight="1" x14ac:dyDescent="0.2">
      <c r="A75" s="102">
        <v>43124</v>
      </c>
      <c r="B75" s="39" t="s">
        <v>71</v>
      </c>
      <c r="C75" s="37" t="s">
        <v>72</v>
      </c>
      <c r="D75" s="57"/>
      <c r="E75" s="121">
        <v>73495.19</v>
      </c>
      <c r="F75" s="55"/>
      <c r="G75" s="96">
        <f>G74-Table22[[#This Row],[CREDITO]]</f>
        <v>15770117.310000001</v>
      </c>
    </row>
    <row r="76" spans="1:7" s="29" customFormat="1" ht="15.75" customHeight="1" x14ac:dyDescent="0.2">
      <c r="A76" s="102">
        <v>43124</v>
      </c>
      <c r="B76" s="39" t="s">
        <v>71</v>
      </c>
      <c r="C76" s="37" t="s">
        <v>72</v>
      </c>
      <c r="D76" s="57"/>
      <c r="E76" s="121">
        <v>282.81</v>
      </c>
      <c r="F76" s="55"/>
      <c r="G76" s="96">
        <f>G75-Table22[[#This Row],[CREDITO]]</f>
        <v>15770117.310000001</v>
      </c>
    </row>
    <row r="77" spans="1:7" s="29" customFormat="1" ht="15.75" customHeight="1" x14ac:dyDescent="0.2">
      <c r="A77" s="102">
        <v>43125</v>
      </c>
      <c r="B77" s="39" t="s">
        <v>71</v>
      </c>
      <c r="C77" s="37" t="s">
        <v>72</v>
      </c>
      <c r="D77" s="57"/>
      <c r="E77" s="121">
        <v>15341.76</v>
      </c>
      <c r="F77" s="55"/>
      <c r="G77" s="96">
        <f>G76-Table22[[#This Row],[CREDITO]]</f>
        <v>15770117.310000001</v>
      </c>
    </row>
    <row r="78" spans="1:7" s="29" customFormat="1" ht="15.75" customHeight="1" x14ac:dyDescent="0.2">
      <c r="A78" s="102">
        <v>43125</v>
      </c>
      <c r="B78" s="39" t="s">
        <v>71</v>
      </c>
      <c r="C78" s="37" t="s">
        <v>72</v>
      </c>
      <c r="D78" s="57"/>
      <c r="E78" s="121">
        <v>170</v>
      </c>
      <c r="F78" s="55"/>
      <c r="G78" s="96">
        <f>G77-Table22[[#This Row],[CREDITO]]</f>
        <v>15770117.310000001</v>
      </c>
    </row>
    <row r="79" spans="1:7" s="29" customFormat="1" ht="15.75" customHeight="1" x14ac:dyDescent="0.2">
      <c r="A79" s="102">
        <v>43125</v>
      </c>
      <c r="B79" s="39" t="s">
        <v>71</v>
      </c>
      <c r="C79" s="37" t="s">
        <v>72</v>
      </c>
      <c r="D79" s="57"/>
      <c r="E79" s="121">
        <v>116.24</v>
      </c>
      <c r="F79" s="55"/>
      <c r="G79" s="96">
        <f>G78-Table22[[#This Row],[CREDITO]]</f>
        <v>15770117.310000001</v>
      </c>
    </row>
    <row r="80" spans="1:7" s="29" customFormat="1" ht="15.75" customHeight="1" x14ac:dyDescent="0.2">
      <c r="A80" s="102">
        <v>43125</v>
      </c>
      <c r="B80" s="39" t="s">
        <v>71</v>
      </c>
      <c r="C80" s="37" t="s">
        <v>72</v>
      </c>
      <c r="D80" s="57"/>
      <c r="E80" s="121">
        <v>7202.97</v>
      </c>
      <c r="F80" s="55"/>
      <c r="G80" s="96">
        <f>G79-Table22[[#This Row],[CREDITO]]</f>
        <v>15770117.310000001</v>
      </c>
    </row>
    <row r="81" spans="1:7" s="29" customFormat="1" ht="15.75" customHeight="1" x14ac:dyDescent="0.2">
      <c r="A81" s="102">
        <v>43126</v>
      </c>
      <c r="B81" s="39" t="s">
        <v>71</v>
      </c>
      <c r="C81" s="37" t="s">
        <v>72</v>
      </c>
      <c r="D81" s="57"/>
      <c r="E81" s="121">
        <v>4521.25</v>
      </c>
      <c r="F81" s="55"/>
      <c r="G81" s="96">
        <f>G80-Table22[[#This Row],[CREDITO]]</f>
        <v>15770117.310000001</v>
      </c>
    </row>
    <row r="82" spans="1:7" s="29" customFormat="1" ht="15.75" customHeight="1" x14ac:dyDescent="0.2">
      <c r="A82" s="102">
        <v>43126</v>
      </c>
      <c r="B82" s="39" t="s">
        <v>71</v>
      </c>
      <c r="C82" s="37" t="s">
        <v>72</v>
      </c>
      <c r="D82" s="57"/>
      <c r="E82" s="121">
        <v>90545.06</v>
      </c>
      <c r="F82" s="55"/>
      <c r="G82" s="96">
        <f>G81-Table22[[#This Row],[CREDITO]]</f>
        <v>15770117.310000001</v>
      </c>
    </row>
    <row r="83" spans="1:7" s="29" customFormat="1" ht="15.75" customHeight="1" x14ac:dyDescent="0.2">
      <c r="A83" s="102">
        <v>43126</v>
      </c>
      <c r="B83" s="39" t="s">
        <v>71</v>
      </c>
      <c r="C83" s="37" t="s">
        <v>72</v>
      </c>
      <c r="D83" s="57"/>
      <c r="E83" s="121">
        <v>680</v>
      </c>
      <c r="F83" s="55"/>
      <c r="G83" s="96">
        <f>G82-Table22[[#This Row],[CREDITO]]</f>
        <v>15770117.310000001</v>
      </c>
    </row>
    <row r="84" spans="1:7" s="29" customFormat="1" ht="15.75" customHeight="1" x14ac:dyDescent="0.2">
      <c r="A84" s="102">
        <v>43126</v>
      </c>
      <c r="B84" s="39" t="s">
        <v>71</v>
      </c>
      <c r="C84" s="37" t="s">
        <v>72</v>
      </c>
      <c r="D84" s="56"/>
      <c r="E84" s="121">
        <v>2032.94</v>
      </c>
      <c r="F84" s="97"/>
      <c r="G84" s="96">
        <f>G83-Table22[[#This Row],[CREDITO]]</f>
        <v>15770117.310000001</v>
      </c>
    </row>
    <row r="85" spans="1:7" s="29" customFormat="1" ht="15.75" customHeight="1" x14ac:dyDescent="0.2">
      <c r="A85" s="102">
        <v>43130</v>
      </c>
      <c r="B85" s="39" t="s">
        <v>71</v>
      </c>
      <c r="C85" s="37" t="s">
        <v>72</v>
      </c>
      <c r="D85" s="56"/>
      <c r="E85" s="121">
        <v>23919.5</v>
      </c>
      <c r="F85" s="55"/>
      <c r="G85" s="96">
        <f>G84-Table22[[#This Row],[CREDITO]]</f>
        <v>15770117.310000001</v>
      </c>
    </row>
    <row r="86" spans="1:7" s="29" customFormat="1" ht="15.75" customHeight="1" x14ac:dyDescent="0.2">
      <c r="A86" s="102">
        <v>43130</v>
      </c>
      <c r="B86" s="39" t="s">
        <v>71</v>
      </c>
      <c r="C86" s="37" t="s">
        <v>72</v>
      </c>
      <c r="D86" s="56"/>
      <c r="E86" s="121">
        <v>1560</v>
      </c>
      <c r="F86" s="55"/>
      <c r="G86" s="96">
        <f>G85-Table22[[#This Row],[CREDITO]]</f>
        <v>15770117.310000001</v>
      </c>
    </row>
    <row r="87" spans="1:7" s="29" customFormat="1" ht="15.75" customHeight="1" x14ac:dyDescent="0.2">
      <c r="A87" s="102">
        <v>43130</v>
      </c>
      <c r="B87" s="39" t="s">
        <v>71</v>
      </c>
      <c r="C87" s="37" t="s">
        <v>72</v>
      </c>
      <c r="D87" s="56"/>
      <c r="E87" s="121">
        <v>185</v>
      </c>
      <c r="F87" s="55"/>
      <c r="G87" s="96">
        <f>G86-Table22[[#This Row],[CREDITO]]</f>
        <v>15770117.310000001</v>
      </c>
    </row>
    <row r="88" spans="1:7" s="29" customFormat="1" ht="15.75" customHeight="1" x14ac:dyDescent="0.2">
      <c r="A88" s="102">
        <v>43130</v>
      </c>
      <c r="B88" s="39" t="s">
        <v>71</v>
      </c>
      <c r="C88" s="37" t="s">
        <v>72</v>
      </c>
      <c r="D88" s="56"/>
      <c r="E88" s="121">
        <v>340</v>
      </c>
      <c r="F88" s="55"/>
      <c r="G88" s="96">
        <f>G87-Table22[[#This Row],[CREDITO]]</f>
        <v>15770117.310000001</v>
      </c>
    </row>
    <row r="89" spans="1:7" s="29" customFormat="1" ht="15.75" customHeight="1" x14ac:dyDescent="0.2">
      <c r="A89" s="102">
        <v>43130</v>
      </c>
      <c r="B89" s="39" t="s">
        <v>71</v>
      </c>
      <c r="C89" s="37" t="s">
        <v>72</v>
      </c>
      <c r="D89" s="57"/>
      <c r="E89" s="121">
        <v>0.5</v>
      </c>
      <c r="F89" s="113"/>
      <c r="G89" s="96">
        <f>G88-Table22[[#This Row],[CREDITO]]</f>
        <v>15770117.310000001</v>
      </c>
    </row>
    <row r="90" spans="1:7" s="29" customFormat="1" ht="15.75" customHeight="1" x14ac:dyDescent="0.2">
      <c r="A90" s="102">
        <v>43131</v>
      </c>
      <c r="B90" s="39" t="s">
        <v>71</v>
      </c>
      <c r="C90" s="37" t="s">
        <v>72</v>
      </c>
      <c r="D90" s="114"/>
      <c r="E90" s="121">
        <v>65727.17</v>
      </c>
      <c r="F90" s="92"/>
      <c r="G90" s="96">
        <f>G88-Table22[[#This Row],[CREDITO]]</f>
        <v>15770117.310000001</v>
      </c>
    </row>
    <row r="91" spans="1:7" s="29" customFormat="1" ht="15.75" customHeight="1" x14ac:dyDescent="0.2">
      <c r="A91" s="102">
        <v>43131</v>
      </c>
      <c r="B91" s="39" t="s">
        <v>71</v>
      </c>
      <c r="C91" s="37" t="s">
        <v>72</v>
      </c>
      <c r="D91" s="114"/>
      <c r="E91" s="121">
        <v>215.83</v>
      </c>
      <c r="F91" s="55"/>
      <c r="G91" s="96">
        <f>G90-Table22[[#This Row],[CREDITO]]</f>
        <v>15770117.310000001</v>
      </c>
    </row>
    <row r="92" spans="1:7" s="29" customFormat="1" ht="15.75" customHeight="1" x14ac:dyDescent="0.2">
      <c r="A92" s="102">
        <v>43131</v>
      </c>
      <c r="B92" s="39" t="s">
        <v>71</v>
      </c>
      <c r="C92" s="37" t="s">
        <v>72</v>
      </c>
      <c r="D92" s="114"/>
      <c r="E92" s="121">
        <v>170</v>
      </c>
      <c r="F92" s="55"/>
      <c r="G92" s="96">
        <f>G91-Table22[[#This Row],[CREDITO]]</f>
        <v>15770117.310000001</v>
      </c>
    </row>
    <row r="93" spans="1:7" s="29" customFormat="1" ht="15.75" customHeight="1" x14ac:dyDescent="0.2">
      <c r="A93" s="102">
        <v>43131</v>
      </c>
      <c r="B93" s="39" t="s">
        <v>71</v>
      </c>
      <c r="C93" s="37" t="s">
        <v>72</v>
      </c>
      <c r="D93" s="56"/>
      <c r="E93" s="121">
        <v>300</v>
      </c>
      <c r="F93" s="55"/>
      <c r="G93" s="96">
        <f>G92-Table22[[#This Row],[CREDITO]]</f>
        <v>15770117.310000001</v>
      </c>
    </row>
    <row r="94" spans="1:7" s="29" customFormat="1" ht="15.75" customHeight="1" x14ac:dyDescent="0.2">
      <c r="A94" s="102">
        <v>43131</v>
      </c>
      <c r="B94" s="39" t="s">
        <v>71</v>
      </c>
      <c r="C94" s="37" t="s">
        <v>72</v>
      </c>
      <c r="D94" s="56"/>
      <c r="E94" s="121">
        <v>76172.77</v>
      </c>
      <c r="F94" s="55"/>
      <c r="G94" s="96">
        <f>G93-Table22[[#This Row],[CREDITO]]</f>
        <v>15770117.310000001</v>
      </c>
    </row>
    <row r="95" spans="1:7" s="29" customFormat="1" ht="15.75" customHeight="1" x14ac:dyDescent="0.2">
      <c r="A95" s="110"/>
      <c r="B95" s="89" t="s">
        <v>83</v>
      </c>
      <c r="C95" s="88" t="s">
        <v>100</v>
      </c>
      <c r="D95" s="57"/>
      <c r="E95" s="93"/>
      <c r="F95" s="113"/>
      <c r="G95" s="96">
        <f>G94-Table22[[#This Row],[CREDITO]]</f>
        <v>15770117.310000001</v>
      </c>
    </row>
    <row r="96" spans="1:7" s="29" customFormat="1" ht="15.75" hidden="1" customHeight="1" x14ac:dyDescent="0.2">
      <c r="A96" s="110"/>
      <c r="B96" s="111"/>
      <c r="C96" s="112"/>
      <c r="D96" s="56"/>
      <c r="E96" s="113"/>
      <c r="F96" s="124"/>
      <c r="G96" s="96">
        <f>G94-Table22[[#This Row],[CREDITO]]</f>
        <v>15770117.310000001</v>
      </c>
    </row>
    <row r="97" spans="1:7" s="29" customFormat="1" ht="15.75" hidden="1" customHeight="1" x14ac:dyDescent="0.2">
      <c r="A97" s="110"/>
      <c r="B97" s="111"/>
      <c r="C97" s="112"/>
      <c r="D97" s="56"/>
      <c r="E97" s="113"/>
      <c r="F97" s="55"/>
      <c r="G97" s="96">
        <f>G96-Table22[[#This Row],[CREDITO]]</f>
        <v>15770117.310000001</v>
      </c>
    </row>
    <row r="98" spans="1:7" s="29" customFormat="1" ht="15.75" customHeight="1" x14ac:dyDescent="0.2">
      <c r="A98" s="110"/>
      <c r="B98" s="111"/>
      <c r="C98" s="112"/>
      <c r="D98" s="122" t="s">
        <v>98</v>
      </c>
      <c r="E98" s="113"/>
      <c r="F98" s="55">
        <v>170200</v>
      </c>
      <c r="G98" s="96">
        <f>G97-Table22[[#This Row],[CREDITO]]</f>
        <v>15599917.310000001</v>
      </c>
    </row>
    <row r="99" spans="1:7" s="29" customFormat="1" ht="15.75" customHeight="1" x14ac:dyDescent="0.2">
      <c r="A99" s="110"/>
      <c r="B99" s="111"/>
      <c r="C99" s="112"/>
      <c r="D99" s="114" t="s">
        <v>73</v>
      </c>
      <c r="E99" s="113"/>
      <c r="F99" s="55">
        <v>29736</v>
      </c>
      <c r="G99" s="96">
        <f>G98-Table22[[#This Row],[CREDITO]]</f>
        <v>15570181.310000001</v>
      </c>
    </row>
    <row r="100" spans="1:7" s="29" customFormat="1" ht="15.75" hidden="1" customHeight="1" x14ac:dyDescent="0.2">
      <c r="A100" s="110"/>
      <c r="B100" s="111"/>
      <c r="C100" s="112"/>
      <c r="D100" s="56"/>
      <c r="E100" s="113"/>
      <c r="F100" s="55"/>
      <c r="G100" s="96">
        <f>G99-Table22[[#This Row],[CREDITO]]</f>
        <v>15570181.310000001</v>
      </c>
    </row>
    <row r="101" spans="1:7" s="29" customFormat="1" ht="15.75" hidden="1" customHeight="1" x14ac:dyDescent="0.2">
      <c r="A101" s="110"/>
      <c r="B101" s="111"/>
      <c r="C101" s="112"/>
      <c r="D101" s="56"/>
      <c r="E101" s="113"/>
      <c r="F101" s="55"/>
      <c r="G101" s="96">
        <f>G100-Table22[[#This Row],[CREDITO]]</f>
        <v>15570181.310000001</v>
      </c>
    </row>
    <row r="102" spans="1:7" s="29" customFormat="1" ht="15.75" hidden="1" customHeight="1" x14ac:dyDescent="0.2">
      <c r="A102" s="110"/>
      <c r="B102" s="111"/>
      <c r="C102" s="112"/>
      <c r="D102" s="56"/>
      <c r="E102" s="113"/>
      <c r="F102" s="55"/>
      <c r="G102" s="96">
        <f>G101-Table22[[#This Row],[CREDITO]]</f>
        <v>15570181.310000001</v>
      </c>
    </row>
    <row r="103" spans="1:7" s="29" customFormat="1" ht="15.75" hidden="1" customHeight="1" x14ac:dyDescent="0.2">
      <c r="A103" s="110"/>
      <c r="B103" s="111"/>
      <c r="C103" s="112"/>
      <c r="D103" s="56"/>
      <c r="E103" s="113"/>
      <c r="F103" s="55"/>
      <c r="G103" s="96">
        <f>G102-Table22[[#This Row],[CREDITO]]</f>
        <v>15570181.310000001</v>
      </c>
    </row>
    <row r="104" spans="1:7" s="29" customFormat="1" ht="15.75" hidden="1" customHeight="1" x14ac:dyDescent="0.2">
      <c r="A104" s="110"/>
      <c r="B104" s="111"/>
      <c r="C104" s="112"/>
      <c r="D104" s="56"/>
      <c r="E104" s="113"/>
      <c r="F104" s="123"/>
      <c r="G104" s="96">
        <f>G103-Table22[[#This Row],[CREDITO]]</f>
        <v>15570181.310000001</v>
      </c>
    </row>
    <row r="105" spans="1:7" s="29" customFormat="1" ht="15.75" hidden="1" customHeight="1" x14ac:dyDescent="0.2">
      <c r="A105" s="110"/>
      <c r="B105" s="111"/>
      <c r="C105" s="112"/>
      <c r="D105" s="56"/>
      <c r="E105" s="113"/>
      <c r="F105" s="124"/>
      <c r="G105" s="96">
        <f>G104-Table22[[#This Row],[CREDITO]]</f>
        <v>15570181.310000001</v>
      </c>
    </row>
    <row r="106" spans="1:7" s="29" customFormat="1" ht="15.75" hidden="1" customHeight="1" x14ac:dyDescent="0.2">
      <c r="A106" s="110"/>
      <c r="B106" s="111"/>
      <c r="C106" s="112"/>
      <c r="D106" s="114"/>
      <c r="E106" s="113"/>
      <c r="F106" s="55"/>
      <c r="G106" s="96">
        <f>G105-Table22[[#This Row],[CREDITO]]</f>
        <v>15570181.310000001</v>
      </c>
    </row>
    <row r="107" spans="1:7" s="29" customFormat="1" ht="15.75" hidden="1" customHeight="1" x14ac:dyDescent="0.2">
      <c r="A107" s="110"/>
      <c r="B107" s="111"/>
      <c r="C107" s="112"/>
      <c r="D107" s="114"/>
      <c r="E107" s="113"/>
      <c r="F107" s="55"/>
      <c r="G107" s="96">
        <f>G106-Table22[[#This Row],[CREDITO]]</f>
        <v>15570181.310000001</v>
      </c>
    </row>
    <row r="108" spans="1:7" s="29" customFormat="1" ht="15.75" hidden="1" customHeight="1" x14ac:dyDescent="0.2">
      <c r="A108" s="110"/>
      <c r="B108" s="111"/>
      <c r="C108" s="112"/>
      <c r="D108" s="114"/>
      <c r="E108" s="113"/>
      <c r="F108" s="55"/>
      <c r="G108" s="96">
        <f>G107-Table22[[#This Row],[CREDITO]]</f>
        <v>15570181.310000001</v>
      </c>
    </row>
    <row r="109" spans="1:7" s="29" customFormat="1" ht="15.75" hidden="1" customHeight="1" x14ac:dyDescent="0.2">
      <c r="A109" s="110"/>
      <c r="B109" s="111"/>
      <c r="C109" s="112"/>
      <c r="D109" s="114"/>
      <c r="E109" s="113"/>
      <c r="F109" s="97"/>
      <c r="G109" s="96">
        <f>G108-Table22[[#This Row],[CREDITO]]</f>
        <v>15570181.310000001</v>
      </c>
    </row>
    <row r="110" spans="1:7" s="29" customFormat="1" ht="15.75" customHeight="1" x14ac:dyDescent="0.2">
      <c r="A110" s="63"/>
      <c r="B110" s="43" t="s">
        <v>76</v>
      </c>
      <c r="C110" s="37" t="s">
        <v>75</v>
      </c>
      <c r="D110" s="57"/>
      <c r="E110" s="38"/>
      <c r="F110" s="53"/>
      <c r="G110" s="96">
        <f>G109-Table22[[#This Row],[CREDITO]]</f>
        <v>15570181.310000001</v>
      </c>
    </row>
    <row r="111" spans="1:7" s="29" customFormat="1" ht="15.75" customHeight="1" x14ac:dyDescent="0.25">
      <c r="A111" s="23"/>
      <c r="B111" s="24"/>
      <c r="C111" s="25" t="s">
        <v>101</v>
      </c>
      <c r="D111" s="115"/>
      <c r="E111" s="26">
        <f>SUM(E11:E110)</f>
        <v>4937040.3499999996</v>
      </c>
      <c r="F111" s="26">
        <f>F90+F91+F92+F93+F94+F96+F97+F98+F99+F100+F101+F102+F103+F104+F105+F106+F107+F108+F109</f>
        <v>199936</v>
      </c>
      <c r="G111" s="27">
        <f>+E10+E111-F111</f>
        <v>16278385.76</v>
      </c>
    </row>
    <row r="112" spans="1:7" s="79" customFormat="1" ht="15.75" customHeight="1" x14ac:dyDescent="0.25">
      <c r="A112" s="68" t="s">
        <v>10</v>
      </c>
      <c r="B112" s="69"/>
      <c r="C112" s="70"/>
      <c r="D112" s="71"/>
      <c r="E112" s="72"/>
      <c r="F112" s="72"/>
      <c r="G112" s="73"/>
    </row>
    <row r="113" spans="1:7" s="79" customFormat="1" ht="15.75" customHeight="1" x14ac:dyDescent="0.25">
      <c r="A113" s="74"/>
      <c r="B113" s="74"/>
      <c r="C113" s="75"/>
      <c r="D113" s="76"/>
      <c r="E113" s="77"/>
      <c r="F113" s="77"/>
      <c r="G113" s="78"/>
    </row>
    <row r="114" spans="1:7" s="79" customFormat="1" ht="15.75" customHeight="1" x14ac:dyDescent="0.25">
      <c r="A114" s="80"/>
      <c r="B114" s="80"/>
      <c r="C114" s="81"/>
      <c r="D114" s="82"/>
      <c r="E114" s="94"/>
      <c r="F114" s="86"/>
      <c r="G114" s="84"/>
    </row>
    <row r="115" spans="1:7" s="79" customFormat="1" ht="52.5" customHeight="1" x14ac:dyDescent="0.25">
      <c r="A115" s="80"/>
      <c r="B115" s="80"/>
      <c r="C115" s="85" t="s">
        <v>84</v>
      </c>
      <c r="D115" s="83" t="s">
        <v>85</v>
      </c>
      <c r="E115" s="86" t="s">
        <v>96</v>
      </c>
      <c r="F115" s="94"/>
      <c r="G115" s="84"/>
    </row>
    <row r="116" spans="1:7" s="79" customFormat="1" ht="15.75" customHeight="1" x14ac:dyDescent="0.2">
      <c r="A116" s="74"/>
      <c r="B116" s="74"/>
      <c r="C116" s="75" t="s">
        <v>81</v>
      </c>
      <c r="D116" s="57"/>
      <c r="E116" s="113" t="s">
        <v>86</v>
      </c>
      <c r="F116" s="87"/>
      <c r="G116" s="78"/>
    </row>
    <row r="117" spans="1:7" s="79" customFormat="1" ht="15.75" customHeight="1" x14ac:dyDescent="0.25">
      <c r="A117" s="74"/>
      <c r="B117" s="74"/>
      <c r="C117" s="75"/>
      <c r="D117" s="57"/>
      <c r="E117" s="93"/>
      <c r="F117" s="86"/>
      <c r="G117" s="78"/>
    </row>
    <row r="118" spans="1:7" ht="21.95" customHeight="1" x14ac:dyDescent="0.25"/>
    <row r="119" spans="1:7" ht="21.95" customHeight="1" x14ac:dyDescent="0.25"/>
    <row r="120" spans="1:7" ht="21.95" customHeight="1" x14ac:dyDescent="0.25"/>
    <row r="121" spans="1:7" ht="21.95" customHeight="1" x14ac:dyDescent="0.25"/>
    <row r="122" spans="1:7" ht="21.95" customHeight="1" x14ac:dyDescent="0.25"/>
    <row r="127" spans="1:7" ht="21.95" customHeight="1" x14ac:dyDescent="0.25"/>
    <row r="129" ht="21.95" customHeight="1" x14ac:dyDescent="0.25"/>
    <row r="130" ht="21.95" customHeight="1" x14ac:dyDescent="0.25"/>
    <row r="131" ht="21.95" customHeight="1" x14ac:dyDescent="0.25"/>
    <row r="132" ht="21.95" customHeight="1" x14ac:dyDescent="0.25"/>
    <row r="133" ht="21.95" customHeight="1" x14ac:dyDescent="0.25"/>
    <row r="135" ht="21.95" customHeight="1" x14ac:dyDescent="0.25"/>
    <row r="136" ht="21.95" customHeight="1" x14ac:dyDescent="0.25"/>
    <row r="137" ht="21.95" customHeight="1" x14ac:dyDescent="0.25"/>
    <row r="138" ht="21.95" customHeight="1" x14ac:dyDescent="0.25"/>
    <row r="139" ht="21.95" customHeight="1" x14ac:dyDescent="0.25"/>
    <row r="140" ht="21.95" customHeight="1" x14ac:dyDescent="0.25"/>
    <row r="144" ht="21.95" customHeight="1" x14ac:dyDescent="0.25"/>
    <row r="145" spans="1:7" ht="21.95" customHeight="1" x14ac:dyDescent="0.25"/>
    <row r="146" spans="1:7" ht="21.95" customHeight="1" x14ac:dyDescent="0.25"/>
    <row r="152" spans="1:7" hidden="1" x14ac:dyDescent="0.25"/>
    <row r="153" spans="1:7" s="22" customFormat="1" ht="32.1" customHeight="1" x14ac:dyDescent="0.25">
      <c r="A153" s="9"/>
      <c r="B153" s="5"/>
      <c r="C153" s="8"/>
      <c r="D153" s="1"/>
      <c r="E153" s="1"/>
      <c r="F153" s="1"/>
      <c r="G153" s="8"/>
    </row>
    <row r="240" spans="13:13" x14ac:dyDescent="0.25">
      <c r="M240" s="1"/>
    </row>
    <row r="241" spans="13:13" x14ac:dyDescent="0.25">
      <c r="M241" s="1"/>
    </row>
    <row r="242" spans="13:13" x14ac:dyDescent="0.25">
      <c r="M242" s="7"/>
    </row>
  </sheetData>
  <mergeCells count="3">
    <mergeCell ref="A3:G3"/>
    <mergeCell ref="A5:G5"/>
    <mergeCell ref="A7:G7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13" fitToHeight="13" orientation="landscape" r:id="rId1"/>
  <headerFooter>
    <oddFooter>Página &amp;P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opLeftCell="A19" workbookViewId="0">
      <selection activeCell="I24" sqref="I24"/>
    </sheetView>
  </sheetViews>
  <sheetFormatPr baseColWidth="10" defaultRowHeight="15" x14ac:dyDescent="0.25"/>
  <cols>
    <col min="3" max="3" width="38.42578125" bestFit="1" customWidth="1"/>
    <col min="4" max="4" width="49.42578125" customWidth="1"/>
  </cols>
  <sheetData>
    <row r="1" spans="1:5" x14ac:dyDescent="0.25">
      <c r="A1" s="17" t="s">
        <v>12</v>
      </c>
      <c r="B1" s="16" t="s">
        <v>16</v>
      </c>
      <c r="C1" s="13" t="s">
        <v>44</v>
      </c>
      <c r="D1" s="13"/>
      <c r="E1" s="14">
        <v>29600</v>
      </c>
    </row>
    <row r="2" spans="1:5" x14ac:dyDescent="0.25">
      <c r="A2" s="17" t="s">
        <v>12</v>
      </c>
      <c r="B2" s="16" t="s">
        <v>17</v>
      </c>
      <c r="C2" s="13" t="s">
        <v>11</v>
      </c>
      <c r="D2" s="13"/>
      <c r="E2" s="14">
        <v>49960.160000000003</v>
      </c>
    </row>
    <row r="3" spans="1:5" x14ac:dyDescent="0.25">
      <c r="A3" s="17" t="s">
        <v>12</v>
      </c>
      <c r="B3" s="16" t="s">
        <v>18</v>
      </c>
      <c r="C3" s="13" t="s">
        <v>52</v>
      </c>
      <c r="D3" s="13"/>
      <c r="E3" s="14">
        <v>29600</v>
      </c>
    </row>
    <row r="4" spans="1:5" x14ac:dyDescent="0.25">
      <c r="A4" s="17" t="s">
        <v>13</v>
      </c>
      <c r="B4" s="16" t="s">
        <v>19</v>
      </c>
      <c r="C4" s="13" t="s">
        <v>47</v>
      </c>
      <c r="D4" s="13"/>
      <c r="E4" s="14">
        <v>106991.74</v>
      </c>
    </row>
    <row r="5" spans="1:5" x14ac:dyDescent="0.25">
      <c r="A5" s="17" t="s">
        <v>14</v>
      </c>
      <c r="B5" s="16" t="s">
        <v>20</v>
      </c>
      <c r="C5" s="13" t="s">
        <v>51</v>
      </c>
      <c r="D5" s="13"/>
      <c r="E5" s="14">
        <v>30000</v>
      </c>
    </row>
    <row r="6" spans="1:5" x14ac:dyDescent="0.25">
      <c r="A6" s="17" t="s">
        <v>14</v>
      </c>
      <c r="B6" s="16" t="s">
        <v>21</v>
      </c>
      <c r="C6" s="13" t="s">
        <v>50</v>
      </c>
      <c r="D6" s="13"/>
      <c r="E6" s="14">
        <v>30000</v>
      </c>
    </row>
    <row r="7" spans="1:5" x14ac:dyDescent="0.25">
      <c r="A7" s="17" t="s">
        <v>14</v>
      </c>
      <c r="B7" s="16" t="s">
        <v>22</v>
      </c>
      <c r="C7" s="13" t="s">
        <v>49</v>
      </c>
      <c r="D7" s="13"/>
      <c r="E7" s="14">
        <v>30000</v>
      </c>
    </row>
    <row r="8" spans="1:5" x14ac:dyDescent="0.25">
      <c r="A8" s="17" t="s">
        <v>14</v>
      </c>
      <c r="B8" s="16" t="s">
        <v>23</v>
      </c>
      <c r="C8" s="13" t="s">
        <v>48</v>
      </c>
      <c r="D8" s="13"/>
      <c r="E8" s="14">
        <v>30000</v>
      </c>
    </row>
    <row r="9" spans="1:5" x14ac:dyDescent="0.25">
      <c r="A9" s="17" t="s">
        <v>14</v>
      </c>
      <c r="B9" s="16" t="s">
        <v>24</v>
      </c>
      <c r="C9" s="13" t="s">
        <v>47</v>
      </c>
      <c r="D9" s="13"/>
      <c r="E9" s="14">
        <v>30000</v>
      </c>
    </row>
    <row r="10" spans="1:5" x14ac:dyDescent="0.25">
      <c r="A10" s="17" t="s">
        <v>14</v>
      </c>
      <c r="B10" s="16" t="s">
        <v>25</v>
      </c>
      <c r="C10" s="13" t="s">
        <v>46</v>
      </c>
      <c r="D10" s="13"/>
      <c r="E10" s="14">
        <v>29118.39</v>
      </c>
    </row>
    <row r="11" spans="1:5" x14ac:dyDescent="0.25">
      <c r="A11" s="17" t="s">
        <v>14</v>
      </c>
      <c r="B11" s="16" t="s">
        <v>26</v>
      </c>
      <c r="C11" s="13" t="s">
        <v>45</v>
      </c>
      <c r="D11" s="13"/>
      <c r="E11" s="14">
        <v>213873.34</v>
      </c>
    </row>
    <row r="12" spans="1:5" x14ac:dyDescent="0.25">
      <c r="A12" s="17" t="s">
        <v>55</v>
      </c>
      <c r="B12" s="16" t="s">
        <v>27</v>
      </c>
      <c r="C12" s="13" t="s">
        <v>61</v>
      </c>
      <c r="D12" s="13"/>
      <c r="E12" s="14">
        <v>15017.95</v>
      </c>
    </row>
    <row r="13" spans="1:5" x14ac:dyDescent="0.25">
      <c r="A13" s="17" t="s">
        <v>55</v>
      </c>
      <c r="B13" s="16" t="s">
        <v>28</v>
      </c>
      <c r="C13" s="13" t="s">
        <v>62</v>
      </c>
      <c r="D13" s="13"/>
      <c r="E13" s="14">
        <v>30000</v>
      </c>
    </row>
    <row r="14" spans="1:5" x14ac:dyDescent="0.25">
      <c r="A14" s="17" t="s">
        <v>55</v>
      </c>
      <c r="B14" s="16" t="s">
        <v>29</v>
      </c>
      <c r="C14" s="13" t="s">
        <v>63</v>
      </c>
      <c r="D14" s="13"/>
      <c r="E14" s="14">
        <v>30000</v>
      </c>
    </row>
    <row r="15" spans="1:5" ht="38.25" x14ac:dyDescent="0.25">
      <c r="A15" s="17" t="s">
        <v>55</v>
      </c>
      <c r="B15" s="16" t="s">
        <v>30</v>
      </c>
      <c r="C15" s="13" t="s">
        <v>50</v>
      </c>
      <c r="D15" s="15" t="s">
        <v>60</v>
      </c>
      <c r="E15" s="14">
        <v>30000</v>
      </c>
    </row>
    <row r="16" spans="1:5" ht="38.25" x14ac:dyDescent="0.25">
      <c r="A16" s="17" t="s">
        <v>55</v>
      </c>
      <c r="B16" s="16" t="s">
        <v>31</v>
      </c>
      <c r="C16" s="13" t="s">
        <v>49</v>
      </c>
      <c r="D16" s="15" t="s">
        <v>60</v>
      </c>
      <c r="E16" s="14">
        <v>30000</v>
      </c>
    </row>
    <row r="17" spans="1:5" ht="38.25" x14ac:dyDescent="0.25">
      <c r="A17" s="17" t="s">
        <v>55</v>
      </c>
      <c r="B17" s="16" t="s">
        <v>32</v>
      </c>
      <c r="C17" s="13" t="s">
        <v>62</v>
      </c>
      <c r="D17" s="15" t="s">
        <v>60</v>
      </c>
      <c r="E17" s="14">
        <v>30000</v>
      </c>
    </row>
    <row r="18" spans="1:5" x14ac:dyDescent="0.25">
      <c r="A18" s="17" t="s">
        <v>55</v>
      </c>
      <c r="B18" s="16" t="s">
        <v>33</v>
      </c>
      <c r="C18" s="13" t="s">
        <v>50</v>
      </c>
      <c r="D18" s="13"/>
      <c r="E18" s="14">
        <v>30000</v>
      </c>
    </row>
    <row r="19" spans="1:5" x14ac:dyDescent="0.25">
      <c r="A19" s="17" t="s">
        <v>55</v>
      </c>
      <c r="B19" s="16" t="s">
        <v>34</v>
      </c>
      <c r="C19" s="13" t="s">
        <v>49</v>
      </c>
      <c r="D19" s="13"/>
      <c r="E19" s="14">
        <v>30000</v>
      </c>
    </row>
    <row r="20" spans="1:5" x14ac:dyDescent="0.25">
      <c r="A20" s="17" t="s">
        <v>55</v>
      </c>
      <c r="B20" s="16" t="s">
        <v>35</v>
      </c>
      <c r="C20" s="13" t="s">
        <v>64</v>
      </c>
      <c r="D20" s="13"/>
      <c r="E20" s="14">
        <v>30000</v>
      </c>
    </row>
    <row r="21" spans="1:5" x14ac:dyDescent="0.25">
      <c r="A21" s="17" t="s">
        <v>55</v>
      </c>
      <c r="B21" s="16" t="s">
        <v>36</v>
      </c>
      <c r="C21" s="13" t="s">
        <v>65</v>
      </c>
      <c r="D21" s="13"/>
      <c r="E21" s="14">
        <v>29600</v>
      </c>
    </row>
    <row r="22" spans="1:5" x14ac:dyDescent="0.25">
      <c r="A22" s="17" t="s">
        <v>56</v>
      </c>
      <c r="B22" s="16" t="s">
        <v>37</v>
      </c>
      <c r="C22" s="13" t="s">
        <v>53</v>
      </c>
      <c r="D22" s="13"/>
      <c r="E22" s="14">
        <v>2705</v>
      </c>
    </row>
    <row r="23" spans="1:5" x14ac:dyDescent="0.25">
      <c r="A23" s="17" t="s">
        <v>57</v>
      </c>
      <c r="B23" s="16" t="s">
        <v>38</v>
      </c>
      <c r="C23" s="13" t="s">
        <v>46</v>
      </c>
      <c r="D23" s="13"/>
      <c r="E23" s="14">
        <v>30163.58</v>
      </c>
    </row>
    <row r="24" spans="1:5" x14ac:dyDescent="0.25">
      <c r="A24" s="17" t="s">
        <v>57</v>
      </c>
      <c r="B24" s="16" t="s">
        <v>39</v>
      </c>
      <c r="C24" s="13" t="s">
        <v>66</v>
      </c>
      <c r="D24" s="13"/>
      <c r="E24" s="14">
        <v>119999.7</v>
      </c>
    </row>
    <row r="25" spans="1:5" x14ac:dyDescent="0.25">
      <c r="A25" s="17" t="s">
        <v>15</v>
      </c>
      <c r="B25" s="16" t="s">
        <v>40</v>
      </c>
      <c r="C25" s="13" t="s">
        <v>67</v>
      </c>
      <c r="D25" s="13"/>
      <c r="E25" s="14">
        <v>29962</v>
      </c>
    </row>
    <row r="26" spans="1:5" x14ac:dyDescent="0.25">
      <c r="A26" s="17" t="s">
        <v>58</v>
      </c>
      <c r="B26" s="16" t="s">
        <v>41</v>
      </c>
      <c r="C26" s="13" t="s">
        <v>54</v>
      </c>
      <c r="D26" s="13"/>
      <c r="E26" s="14">
        <v>25324.13</v>
      </c>
    </row>
    <row r="27" spans="1:5" x14ac:dyDescent="0.25">
      <c r="A27" s="17" t="s">
        <v>58</v>
      </c>
      <c r="B27" s="16" t="s">
        <v>42</v>
      </c>
      <c r="C27" s="13" t="s">
        <v>45</v>
      </c>
      <c r="D27" s="13"/>
      <c r="E27" s="14">
        <v>213973.61</v>
      </c>
    </row>
    <row r="28" spans="1:5" ht="38.25" x14ac:dyDescent="0.25">
      <c r="A28" s="17" t="s">
        <v>58</v>
      </c>
      <c r="B28" s="16" t="s">
        <v>43</v>
      </c>
      <c r="C28" s="13" t="s">
        <v>47</v>
      </c>
      <c r="D28" s="15" t="s">
        <v>59</v>
      </c>
      <c r="E28" s="14">
        <v>30000</v>
      </c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51"/>
  <sheetViews>
    <sheetView topLeftCell="A28" workbookViewId="0">
      <selection activeCell="C51" sqref="C51"/>
    </sheetView>
  </sheetViews>
  <sheetFormatPr baseColWidth="10" defaultRowHeight="15" x14ac:dyDescent="0.25"/>
  <sheetData>
    <row r="2" spans="3:3" x14ac:dyDescent="0.25">
      <c r="C2" s="18">
        <v>1500</v>
      </c>
    </row>
    <row r="3" spans="3:3" x14ac:dyDescent="0.25">
      <c r="C3" s="18">
        <v>6000</v>
      </c>
    </row>
    <row r="4" spans="3:3" x14ac:dyDescent="0.25">
      <c r="C4" s="18">
        <v>500</v>
      </c>
    </row>
    <row r="5" spans="3:3" x14ac:dyDescent="0.25">
      <c r="C5" s="18">
        <v>1500</v>
      </c>
    </row>
    <row r="6" spans="3:3" x14ac:dyDescent="0.25">
      <c r="C6" s="18">
        <v>4000</v>
      </c>
    </row>
    <row r="7" spans="3:3" x14ac:dyDescent="0.25">
      <c r="C7" s="18">
        <v>5000</v>
      </c>
    </row>
    <row r="8" spans="3:3" x14ac:dyDescent="0.25">
      <c r="C8" s="18">
        <v>2500</v>
      </c>
    </row>
    <row r="9" spans="3:3" x14ac:dyDescent="0.25">
      <c r="C9" s="18">
        <v>500</v>
      </c>
    </row>
    <row r="10" spans="3:3" x14ac:dyDescent="0.25">
      <c r="C10" s="18">
        <v>500</v>
      </c>
    </row>
    <row r="11" spans="3:3" x14ac:dyDescent="0.25">
      <c r="C11" s="18">
        <v>500</v>
      </c>
    </row>
    <row r="12" spans="3:3" x14ac:dyDescent="0.25">
      <c r="C12" s="18">
        <v>1500</v>
      </c>
    </row>
    <row r="13" spans="3:3" x14ac:dyDescent="0.25">
      <c r="C13" s="18">
        <v>500</v>
      </c>
    </row>
    <row r="14" spans="3:3" x14ac:dyDescent="0.25">
      <c r="C14" s="18">
        <v>4500</v>
      </c>
    </row>
    <row r="15" spans="3:3" x14ac:dyDescent="0.25">
      <c r="C15" s="18">
        <v>500</v>
      </c>
    </row>
    <row r="16" spans="3:3" x14ac:dyDescent="0.25">
      <c r="C16" s="18">
        <v>1000</v>
      </c>
    </row>
    <row r="17" spans="3:3" x14ac:dyDescent="0.25">
      <c r="C17" s="18">
        <v>9000</v>
      </c>
    </row>
    <row r="18" spans="3:3" x14ac:dyDescent="0.25">
      <c r="C18" s="18">
        <v>3000</v>
      </c>
    </row>
    <row r="19" spans="3:3" x14ac:dyDescent="0.25">
      <c r="C19" s="18">
        <v>1000</v>
      </c>
    </row>
    <row r="20" spans="3:3" x14ac:dyDescent="0.25">
      <c r="C20" s="18">
        <v>500</v>
      </c>
    </row>
    <row r="21" spans="3:3" x14ac:dyDescent="0.25">
      <c r="C21" s="18">
        <v>8000</v>
      </c>
    </row>
    <row r="22" spans="3:3" x14ac:dyDescent="0.25">
      <c r="C22" s="18">
        <v>3000</v>
      </c>
    </row>
    <row r="23" spans="3:3" x14ac:dyDescent="0.25">
      <c r="C23" s="18">
        <v>500</v>
      </c>
    </row>
    <row r="24" spans="3:3" x14ac:dyDescent="0.25">
      <c r="C24" s="18">
        <v>1000</v>
      </c>
    </row>
    <row r="25" spans="3:3" x14ac:dyDescent="0.25">
      <c r="C25" s="18">
        <v>3500</v>
      </c>
    </row>
    <row r="26" spans="3:3" x14ac:dyDescent="0.25">
      <c r="C26" s="18">
        <v>500</v>
      </c>
    </row>
    <row r="27" spans="3:3" x14ac:dyDescent="0.25">
      <c r="C27" s="18">
        <v>4500</v>
      </c>
    </row>
    <row r="28" spans="3:3" x14ac:dyDescent="0.25">
      <c r="C28" s="18">
        <v>7000</v>
      </c>
    </row>
    <row r="29" spans="3:3" x14ac:dyDescent="0.25">
      <c r="C29" s="18">
        <v>16760.29</v>
      </c>
    </row>
    <row r="30" spans="3:3" x14ac:dyDescent="0.25">
      <c r="C30" s="18">
        <v>500</v>
      </c>
    </row>
    <row r="31" spans="3:3" x14ac:dyDescent="0.25">
      <c r="C31" s="18">
        <v>500</v>
      </c>
    </row>
    <row r="32" spans="3:3" x14ac:dyDescent="0.25">
      <c r="C32" s="18">
        <v>5500</v>
      </c>
    </row>
    <row r="33" spans="3:3" x14ac:dyDescent="0.25">
      <c r="C33" s="18">
        <v>4000</v>
      </c>
    </row>
    <row r="34" spans="3:3" x14ac:dyDescent="0.25">
      <c r="C34" s="18">
        <v>5000</v>
      </c>
    </row>
    <row r="35" spans="3:3" x14ac:dyDescent="0.25">
      <c r="C35" s="18">
        <v>10000</v>
      </c>
    </row>
    <row r="36" spans="3:3" x14ac:dyDescent="0.25">
      <c r="C36" s="18">
        <v>500</v>
      </c>
    </row>
    <row r="37" spans="3:3" x14ac:dyDescent="0.25">
      <c r="C37" s="18">
        <v>3500</v>
      </c>
    </row>
    <row r="38" spans="3:3" x14ac:dyDescent="0.25">
      <c r="C38" s="18">
        <v>1000</v>
      </c>
    </row>
    <row r="39" spans="3:3" x14ac:dyDescent="0.25">
      <c r="C39" s="18">
        <v>7500</v>
      </c>
    </row>
    <row r="40" spans="3:3" x14ac:dyDescent="0.25">
      <c r="C40" s="18">
        <v>4500</v>
      </c>
    </row>
    <row r="41" spans="3:3" x14ac:dyDescent="0.25">
      <c r="C41" s="18">
        <v>500</v>
      </c>
    </row>
    <row r="42" spans="3:3" x14ac:dyDescent="0.25">
      <c r="C42" s="18">
        <v>2500</v>
      </c>
    </row>
    <row r="43" spans="3:3" x14ac:dyDescent="0.25">
      <c r="C43" s="18">
        <v>500</v>
      </c>
    </row>
    <row r="44" spans="3:3" x14ac:dyDescent="0.25">
      <c r="C44" s="18">
        <v>500</v>
      </c>
    </row>
    <row r="45" spans="3:3" x14ac:dyDescent="0.25">
      <c r="C45" s="18">
        <v>500</v>
      </c>
    </row>
    <row r="46" spans="3:3" x14ac:dyDescent="0.25">
      <c r="C46" s="18">
        <v>8000</v>
      </c>
    </row>
    <row r="47" spans="3:3" x14ac:dyDescent="0.25">
      <c r="C47" s="18">
        <v>4000</v>
      </c>
    </row>
    <row r="48" spans="3:3" x14ac:dyDescent="0.25">
      <c r="C48" s="18">
        <v>1000</v>
      </c>
    </row>
    <row r="49" spans="3:3" x14ac:dyDescent="0.25">
      <c r="C49" s="18">
        <v>500</v>
      </c>
    </row>
    <row r="50" spans="3:3" x14ac:dyDescent="0.25">
      <c r="C50" s="18">
        <v>10500</v>
      </c>
    </row>
    <row r="51" spans="3:3" x14ac:dyDescent="0.25">
      <c r="C51" s="20">
        <f>SUM(C2:C50)</f>
        <v>159760.29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40"/>
  <sheetViews>
    <sheetView topLeftCell="A121" workbookViewId="0">
      <selection activeCell="C52" sqref="C52"/>
    </sheetView>
  </sheetViews>
  <sheetFormatPr baseColWidth="10" defaultRowHeight="15" x14ac:dyDescent="0.25"/>
  <cols>
    <col min="2" max="2" width="13.42578125" bestFit="1" customWidth="1"/>
  </cols>
  <sheetData>
    <row r="2" spans="2:3" x14ac:dyDescent="0.25">
      <c r="B2" s="21" t="s">
        <v>68</v>
      </c>
      <c r="C2" s="21" t="s">
        <v>69</v>
      </c>
    </row>
    <row r="3" spans="2:3" x14ac:dyDescent="0.25">
      <c r="B3" s="18">
        <v>1050</v>
      </c>
      <c r="C3" s="18">
        <v>1500</v>
      </c>
    </row>
    <row r="4" spans="2:3" x14ac:dyDescent="0.25">
      <c r="B4" s="18">
        <v>18000</v>
      </c>
      <c r="C4" s="18">
        <v>6000</v>
      </c>
    </row>
    <row r="5" spans="2:3" x14ac:dyDescent="0.25">
      <c r="B5" s="18">
        <v>160000</v>
      </c>
      <c r="C5" s="18">
        <v>500</v>
      </c>
    </row>
    <row r="6" spans="2:3" x14ac:dyDescent="0.25">
      <c r="B6" s="18">
        <v>42500</v>
      </c>
      <c r="C6" s="18">
        <v>1500</v>
      </c>
    </row>
    <row r="7" spans="2:3" x14ac:dyDescent="0.25">
      <c r="B7" s="18">
        <v>350</v>
      </c>
      <c r="C7" s="18">
        <v>4000</v>
      </c>
    </row>
    <row r="8" spans="2:3" x14ac:dyDescent="0.25">
      <c r="B8" s="18">
        <v>30000</v>
      </c>
      <c r="C8" s="18">
        <v>5000</v>
      </c>
    </row>
    <row r="9" spans="2:3" x14ac:dyDescent="0.25">
      <c r="B9" s="18">
        <v>4200</v>
      </c>
      <c r="C9" s="18">
        <v>2500</v>
      </c>
    </row>
    <row r="10" spans="2:3" x14ac:dyDescent="0.25">
      <c r="B10" s="18">
        <v>63000</v>
      </c>
      <c r="C10" s="18">
        <v>500</v>
      </c>
    </row>
    <row r="11" spans="2:3" x14ac:dyDescent="0.25">
      <c r="B11" s="18">
        <v>30000</v>
      </c>
      <c r="C11" s="18">
        <v>500</v>
      </c>
    </row>
    <row r="12" spans="2:3" x14ac:dyDescent="0.25">
      <c r="B12" s="18">
        <v>295000</v>
      </c>
      <c r="C12" s="18">
        <v>500</v>
      </c>
    </row>
    <row r="13" spans="2:3" x14ac:dyDescent="0.25">
      <c r="B13" s="18">
        <v>7000</v>
      </c>
      <c r="C13" s="18">
        <v>1500</v>
      </c>
    </row>
    <row r="14" spans="2:3" x14ac:dyDescent="0.25">
      <c r="B14" s="18">
        <v>10000</v>
      </c>
      <c r="C14" s="18">
        <v>500</v>
      </c>
    </row>
    <row r="15" spans="2:3" x14ac:dyDescent="0.25">
      <c r="B15" s="18">
        <v>7000</v>
      </c>
      <c r="C15" s="18">
        <v>4500</v>
      </c>
    </row>
    <row r="16" spans="2:3" x14ac:dyDescent="0.25">
      <c r="B16" s="18">
        <v>673770.92</v>
      </c>
      <c r="C16" s="18">
        <v>500</v>
      </c>
    </row>
    <row r="17" spans="2:3" x14ac:dyDescent="0.25">
      <c r="B17" s="18">
        <v>150000</v>
      </c>
      <c r="C17" s="18">
        <v>1000</v>
      </c>
    </row>
    <row r="18" spans="2:3" x14ac:dyDescent="0.25">
      <c r="B18" s="18">
        <v>20000</v>
      </c>
      <c r="C18" s="18">
        <v>9000</v>
      </c>
    </row>
    <row r="19" spans="2:3" x14ac:dyDescent="0.25">
      <c r="B19" s="18">
        <v>36000</v>
      </c>
      <c r="C19" s="18">
        <v>3000</v>
      </c>
    </row>
    <row r="20" spans="2:3" x14ac:dyDescent="0.25">
      <c r="B20" s="18">
        <v>3000</v>
      </c>
      <c r="C20" s="18">
        <v>1000</v>
      </c>
    </row>
    <row r="21" spans="2:3" x14ac:dyDescent="0.25">
      <c r="B21" s="18">
        <v>4500</v>
      </c>
      <c r="C21" s="18">
        <v>500</v>
      </c>
    </row>
    <row r="22" spans="2:3" x14ac:dyDescent="0.25">
      <c r="B22" s="18">
        <v>59900.43</v>
      </c>
      <c r="C22" s="18">
        <v>8000</v>
      </c>
    </row>
    <row r="23" spans="2:3" x14ac:dyDescent="0.25">
      <c r="B23" s="18">
        <v>62000</v>
      </c>
      <c r="C23" s="18">
        <v>3000</v>
      </c>
    </row>
    <row r="24" spans="2:3" x14ac:dyDescent="0.25">
      <c r="B24" s="18">
        <v>50000</v>
      </c>
      <c r="C24" s="18">
        <v>500</v>
      </c>
    </row>
    <row r="25" spans="2:3" x14ac:dyDescent="0.25">
      <c r="B25" s="18">
        <v>80000</v>
      </c>
      <c r="C25" s="18">
        <v>1000</v>
      </c>
    </row>
    <row r="26" spans="2:3" x14ac:dyDescent="0.25">
      <c r="B26" s="18">
        <v>3500</v>
      </c>
      <c r="C26" s="18">
        <v>3500</v>
      </c>
    </row>
    <row r="27" spans="2:3" x14ac:dyDescent="0.25">
      <c r="B27" s="18">
        <v>1400</v>
      </c>
      <c r="C27" s="18">
        <v>500</v>
      </c>
    </row>
    <row r="28" spans="2:3" x14ac:dyDescent="0.25">
      <c r="B28" s="18">
        <v>10000</v>
      </c>
      <c r="C28" s="18">
        <v>4500</v>
      </c>
    </row>
    <row r="29" spans="2:3" x14ac:dyDescent="0.25">
      <c r="B29" s="18">
        <v>5700</v>
      </c>
      <c r="C29" s="18">
        <v>7000</v>
      </c>
    </row>
    <row r="30" spans="2:3" x14ac:dyDescent="0.25">
      <c r="B30" s="18">
        <v>20000</v>
      </c>
      <c r="C30" s="18">
        <v>16760.29</v>
      </c>
    </row>
    <row r="31" spans="2:3" x14ac:dyDescent="0.25">
      <c r="B31" s="18">
        <v>18250</v>
      </c>
      <c r="C31" s="18">
        <v>500</v>
      </c>
    </row>
    <row r="32" spans="2:3" x14ac:dyDescent="0.25">
      <c r="B32" s="18">
        <v>10500</v>
      </c>
      <c r="C32" s="18">
        <v>500</v>
      </c>
    </row>
    <row r="33" spans="2:3" x14ac:dyDescent="0.25">
      <c r="B33" s="18">
        <v>33000</v>
      </c>
      <c r="C33" s="18">
        <v>5500</v>
      </c>
    </row>
    <row r="34" spans="2:3" x14ac:dyDescent="0.25">
      <c r="B34" s="18">
        <v>3000</v>
      </c>
      <c r="C34" s="18">
        <v>4000</v>
      </c>
    </row>
    <row r="35" spans="2:3" x14ac:dyDescent="0.25">
      <c r="B35" s="18">
        <v>3000</v>
      </c>
      <c r="C35" s="18">
        <v>5000</v>
      </c>
    </row>
    <row r="36" spans="2:3" x14ac:dyDescent="0.25">
      <c r="B36" s="18">
        <v>16000</v>
      </c>
      <c r="C36" s="18">
        <v>10000</v>
      </c>
    </row>
    <row r="37" spans="2:3" x14ac:dyDescent="0.25">
      <c r="B37" s="18">
        <v>3150</v>
      </c>
      <c r="C37" s="18">
        <v>500</v>
      </c>
    </row>
    <row r="38" spans="2:3" x14ac:dyDescent="0.25">
      <c r="B38" s="18">
        <v>1400</v>
      </c>
      <c r="C38" s="18">
        <v>3500</v>
      </c>
    </row>
    <row r="39" spans="2:3" x14ac:dyDescent="0.25">
      <c r="B39" s="18">
        <v>24394</v>
      </c>
      <c r="C39" s="18">
        <v>1000</v>
      </c>
    </row>
    <row r="40" spans="2:3" x14ac:dyDescent="0.25">
      <c r="B40" s="18">
        <v>57250</v>
      </c>
      <c r="C40" s="18">
        <v>7500</v>
      </c>
    </row>
    <row r="41" spans="2:3" x14ac:dyDescent="0.25">
      <c r="B41" s="18">
        <v>27068</v>
      </c>
      <c r="C41" s="18">
        <v>4500</v>
      </c>
    </row>
    <row r="42" spans="2:3" x14ac:dyDescent="0.25">
      <c r="B42" s="18">
        <v>2100</v>
      </c>
      <c r="C42" s="18">
        <v>500</v>
      </c>
    </row>
    <row r="43" spans="2:3" x14ac:dyDescent="0.25">
      <c r="B43" s="18">
        <v>9510</v>
      </c>
      <c r="C43" s="18">
        <v>2500</v>
      </c>
    </row>
    <row r="44" spans="2:3" x14ac:dyDescent="0.25">
      <c r="B44" s="18">
        <v>18616</v>
      </c>
      <c r="C44" s="18">
        <v>500</v>
      </c>
    </row>
    <row r="45" spans="2:3" x14ac:dyDescent="0.25">
      <c r="B45" s="18">
        <v>4397</v>
      </c>
      <c r="C45" s="18">
        <v>500</v>
      </c>
    </row>
    <row r="46" spans="2:3" x14ac:dyDescent="0.25">
      <c r="B46" s="18">
        <v>24327</v>
      </c>
      <c r="C46" s="18">
        <v>500</v>
      </c>
    </row>
    <row r="47" spans="2:3" x14ac:dyDescent="0.25">
      <c r="B47" s="18">
        <v>60000</v>
      </c>
      <c r="C47" s="18">
        <v>8000</v>
      </c>
    </row>
    <row r="48" spans="2:3" x14ac:dyDescent="0.25">
      <c r="B48" s="18">
        <v>204400</v>
      </c>
      <c r="C48" s="18">
        <v>4000</v>
      </c>
    </row>
    <row r="49" spans="2:3" x14ac:dyDescent="0.25">
      <c r="B49" s="18">
        <v>28001</v>
      </c>
      <c r="C49" s="18">
        <v>1000</v>
      </c>
    </row>
    <row r="50" spans="2:3" x14ac:dyDescent="0.25">
      <c r="B50" s="18">
        <v>8416</v>
      </c>
      <c r="C50" s="18">
        <v>500</v>
      </c>
    </row>
    <row r="51" spans="2:3" x14ac:dyDescent="0.25">
      <c r="B51" s="18">
        <v>12518</v>
      </c>
      <c r="C51" s="18">
        <v>10500</v>
      </c>
    </row>
    <row r="52" spans="2:3" x14ac:dyDescent="0.25">
      <c r="B52" s="18">
        <v>21946</v>
      </c>
      <c r="C52" s="20">
        <f>SUM(C3:C51)</f>
        <v>159760.29</v>
      </c>
    </row>
    <row r="53" spans="2:3" x14ac:dyDescent="0.25">
      <c r="B53" s="18">
        <v>16055</v>
      </c>
    </row>
    <row r="54" spans="2:3" x14ac:dyDescent="0.25">
      <c r="B54" s="18">
        <v>4150</v>
      </c>
    </row>
    <row r="55" spans="2:3" x14ac:dyDescent="0.25">
      <c r="B55" s="18">
        <v>7500</v>
      </c>
    </row>
    <row r="56" spans="2:3" x14ac:dyDescent="0.25">
      <c r="B56" s="18">
        <v>1500</v>
      </c>
    </row>
    <row r="57" spans="2:3" x14ac:dyDescent="0.25">
      <c r="B57" s="18">
        <v>32798</v>
      </c>
    </row>
    <row r="58" spans="2:3" x14ac:dyDescent="0.25">
      <c r="B58" s="18">
        <v>2100</v>
      </c>
    </row>
    <row r="59" spans="2:3" x14ac:dyDescent="0.25">
      <c r="B59" s="18">
        <v>30000</v>
      </c>
    </row>
    <row r="60" spans="2:3" x14ac:dyDescent="0.25">
      <c r="B60" s="18">
        <v>197100</v>
      </c>
    </row>
    <row r="61" spans="2:3" x14ac:dyDescent="0.25">
      <c r="B61" s="18">
        <v>25000</v>
      </c>
    </row>
    <row r="62" spans="2:3" x14ac:dyDescent="0.25">
      <c r="B62" s="18">
        <v>76975.240000000005</v>
      </c>
    </row>
    <row r="63" spans="2:3" x14ac:dyDescent="0.25">
      <c r="B63" s="18">
        <v>350</v>
      </c>
    </row>
    <row r="64" spans="2:3" x14ac:dyDescent="0.25">
      <c r="B64" s="18">
        <v>170150</v>
      </c>
    </row>
    <row r="65" spans="2:2" x14ac:dyDescent="0.25">
      <c r="B65" s="18">
        <v>667006.41</v>
      </c>
    </row>
    <row r="66" spans="2:2" x14ac:dyDescent="0.25">
      <c r="B66" s="18">
        <v>3267</v>
      </c>
    </row>
    <row r="67" spans="2:2" x14ac:dyDescent="0.25">
      <c r="B67" s="18">
        <v>56500</v>
      </c>
    </row>
    <row r="68" spans="2:2" x14ac:dyDescent="0.25">
      <c r="B68" s="18">
        <v>254650</v>
      </c>
    </row>
    <row r="69" spans="2:2" x14ac:dyDescent="0.25">
      <c r="B69" s="18">
        <v>700</v>
      </c>
    </row>
    <row r="70" spans="2:2" x14ac:dyDescent="0.25">
      <c r="B70" s="18">
        <v>13572</v>
      </c>
    </row>
    <row r="71" spans="2:2" x14ac:dyDescent="0.25">
      <c r="B71" s="18">
        <v>40000</v>
      </c>
    </row>
    <row r="72" spans="2:2" x14ac:dyDescent="0.25">
      <c r="B72" s="18">
        <v>1700000</v>
      </c>
    </row>
    <row r="73" spans="2:2" x14ac:dyDescent="0.25">
      <c r="B73" s="18">
        <v>6750</v>
      </c>
    </row>
    <row r="74" spans="2:2" x14ac:dyDescent="0.25">
      <c r="B74" s="18">
        <v>15000</v>
      </c>
    </row>
    <row r="75" spans="2:2" x14ac:dyDescent="0.25">
      <c r="B75" s="18">
        <v>152700</v>
      </c>
    </row>
    <row r="76" spans="2:2" x14ac:dyDescent="0.25">
      <c r="B76" s="18">
        <v>3000</v>
      </c>
    </row>
    <row r="77" spans="2:2" x14ac:dyDescent="0.25">
      <c r="B77" s="18">
        <v>568500</v>
      </c>
    </row>
    <row r="78" spans="2:2" x14ac:dyDescent="0.25">
      <c r="B78" s="18">
        <v>1400</v>
      </c>
    </row>
    <row r="79" spans="2:2" x14ac:dyDescent="0.25">
      <c r="B79" s="18">
        <v>250757.23</v>
      </c>
    </row>
    <row r="80" spans="2:2" x14ac:dyDescent="0.25">
      <c r="B80" s="18">
        <v>57500</v>
      </c>
    </row>
    <row r="81" spans="2:2" x14ac:dyDescent="0.25">
      <c r="B81" s="18">
        <v>700</v>
      </c>
    </row>
    <row r="82" spans="2:2" x14ac:dyDescent="0.25">
      <c r="B82" s="18">
        <v>5500</v>
      </c>
    </row>
    <row r="83" spans="2:2" x14ac:dyDescent="0.25">
      <c r="B83" s="18">
        <v>475050</v>
      </c>
    </row>
    <row r="84" spans="2:2" x14ac:dyDescent="0.25">
      <c r="B84" s="18">
        <v>10000</v>
      </c>
    </row>
    <row r="85" spans="2:2" x14ac:dyDescent="0.25">
      <c r="B85" s="18">
        <v>350</v>
      </c>
    </row>
    <row r="86" spans="2:2" x14ac:dyDescent="0.25">
      <c r="B86" s="18">
        <v>326350</v>
      </c>
    </row>
    <row r="87" spans="2:2" x14ac:dyDescent="0.25">
      <c r="B87" s="18">
        <v>685924.21</v>
      </c>
    </row>
    <row r="88" spans="2:2" x14ac:dyDescent="0.25">
      <c r="B88" s="18">
        <v>20000</v>
      </c>
    </row>
    <row r="89" spans="2:2" x14ac:dyDescent="0.25">
      <c r="B89" s="18">
        <v>49500</v>
      </c>
    </row>
    <row r="90" spans="2:2" x14ac:dyDescent="0.25">
      <c r="B90" s="18">
        <v>700</v>
      </c>
    </row>
    <row r="91" spans="2:2" x14ac:dyDescent="0.25">
      <c r="B91" s="18">
        <v>1150635.6100000001</v>
      </c>
    </row>
    <row r="92" spans="2:2" x14ac:dyDescent="0.25">
      <c r="B92" s="18">
        <v>129500</v>
      </c>
    </row>
    <row r="93" spans="2:2" x14ac:dyDescent="0.25">
      <c r="B93" s="18">
        <v>700</v>
      </c>
    </row>
    <row r="94" spans="2:2" x14ac:dyDescent="0.25">
      <c r="B94" s="18">
        <v>129400</v>
      </c>
    </row>
    <row r="95" spans="2:2" x14ac:dyDescent="0.25">
      <c r="B95" s="18">
        <v>38250</v>
      </c>
    </row>
    <row r="96" spans="2:2" x14ac:dyDescent="0.25">
      <c r="B96" s="18">
        <v>136000</v>
      </c>
    </row>
    <row r="97" spans="2:2" x14ac:dyDescent="0.25">
      <c r="B97" s="18">
        <v>621300.63</v>
      </c>
    </row>
    <row r="98" spans="2:2" x14ac:dyDescent="0.25">
      <c r="B98" s="18">
        <v>32690</v>
      </c>
    </row>
    <row r="99" spans="2:2" x14ac:dyDescent="0.25">
      <c r="B99" s="18">
        <v>32249</v>
      </c>
    </row>
    <row r="100" spans="2:2" x14ac:dyDescent="0.25">
      <c r="B100" s="18">
        <v>27160</v>
      </c>
    </row>
    <row r="101" spans="2:2" x14ac:dyDescent="0.25">
      <c r="B101" s="18">
        <v>17159</v>
      </c>
    </row>
    <row r="102" spans="2:2" x14ac:dyDescent="0.25">
      <c r="B102" s="18">
        <v>18000</v>
      </c>
    </row>
    <row r="103" spans="2:2" x14ac:dyDescent="0.25">
      <c r="B103" s="18">
        <v>1400</v>
      </c>
    </row>
    <row r="104" spans="2:2" x14ac:dyDescent="0.25">
      <c r="B104" s="18">
        <v>423400</v>
      </c>
    </row>
    <row r="105" spans="2:2" x14ac:dyDescent="0.25">
      <c r="B105" s="18">
        <v>24794</v>
      </c>
    </row>
    <row r="106" spans="2:2" x14ac:dyDescent="0.25">
      <c r="B106" s="18">
        <v>9977</v>
      </c>
    </row>
    <row r="107" spans="2:2" x14ac:dyDescent="0.25">
      <c r="B107" s="18">
        <v>3615</v>
      </c>
    </row>
    <row r="108" spans="2:2" x14ac:dyDescent="0.25">
      <c r="B108" s="18">
        <v>27692</v>
      </c>
    </row>
    <row r="109" spans="2:2" x14ac:dyDescent="0.25">
      <c r="B109" s="18">
        <v>6550</v>
      </c>
    </row>
    <row r="110" spans="2:2" x14ac:dyDescent="0.25">
      <c r="B110" s="18">
        <v>4119</v>
      </c>
    </row>
    <row r="111" spans="2:2" x14ac:dyDescent="0.25">
      <c r="B111" s="18">
        <v>8850</v>
      </c>
    </row>
    <row r="112" spans="2:2" x14ac:dyDescent="0.25">
      <c r="B112" s="18">
        <v>41850</v>
      </c>
    </row>
    <row r="113" spans="2:2" x14ac:dyDescent="0.25">
      <c r="B113" s="18">
        <v>20000</v>
      </c>
    </row>
    <row r="114" spans="2:2" x14ac:dyDescent="0.25">
      <c r="B114" s="18">
        <v>423933</v>
      </c>
    </row>
    <row r="115" spans="2:2" x14ac:dyDescent="0.25">
      <c r="B115" s="18">
        <v>174757.23</v>
      </c>
    </row>
    <row r="116" spans="2:2" x14ac:dyDescent="0.25">
      <c r="B116" s="18">
        <v>1400</v>
      </c>
    </row>
    <row r="117" spans="2:2" x14ac:dyDescent="0.25">
      <c r="B117" s="18">
        <v>1259018.04</v>
      </c>
    </row>
    <row r="118" spans="2:2" x14ac:dyDescent="0.25">
      <c r="B118" s="18">
        <v>16122</v>
      </c>
    </row>
    <row r="119" spans="2:2" x14ac:dyDescent="0.25">
      <c r="B119" s="18">
        <v>510000</v>
      </c>
    </row>
    <row r="120" spans="2:2" x14ac:dyDescent="0.25">
      <c r="B120" s="18">
        <v>249783</v>
      </c>
    </row>
    <row r="121" spans="2:2" x14ac:dyDescent="0.25">
      <c r="B121" s="18">
        <v>700</v>
      </c>
    </row>
    <row r="122" spans="2:2" x14ac:dyDescent="0.25">
      <c r="B122" s="18">
        <v>23000</v>
      </c>
    </row>
    <row r="123" spans="2:2" x14ac:dyDescent="0.25">
      <c r="B123" s="18">
        <v>9850</v>
      </c>
    </row>
    <row r="124" spans="2:2" x14ac:dyDescent="0.25">
      <c r="B124" s="18">
        <v>786172.02</v>
      </c>
    </row>
    <row r="125" spans="2:2" x14ac:dyDescent="0.25">
      <c r="B125" s="18">
        <v>241400</v>
      </c>
    </row>
    <row r="126" spans="2:2" x14ac:dyDescent="0.25">
      <c r="B126" s="18">
        <v>217555</v>
      </c>
    </row>
    <row r="127" spans="2:2" x14ac:dyDescent="0.25">
      <c r="B127" s="18">
        <v>165000</v>
      </c>
    </row>
    <row r="128" spans="2:2" x14ac:dyDescent="0.25">
      <c r="B128" s="18">
        <v>13450</v>
      </c>
    </row>
    <row r="129" spans="2:2" x14ac:dyDescent="0.25">
      <c r="B129" s="18">
        <v>161700</v>
      </c>
    </row>
    <row r="130" spans="2:2" x14ac:dyDescent="0.25">
      <c r="B130" s="18">
        <v>1750</v>
      </c>
    </row>
    <row r="131" spans="2:2" x14ac:dyDescent="0.25">
      <c r="B131" s="18">
        <v>41500</v>
      </c>
    </row>
    <row r="132" spans="2:2" x14ac:dyDescent="0.25">
      <c r="B132" s="18">
        <v>391150</v>
      </c>
    </row>
    <row r="133" spans="2:2" x14ac:dyDescent="0.25">
      <c r="B133" s="18">
        <v>10000</v>
      </c>
    </row>
    <row r="134" spans="2:2" x14ac:dyDescent="0.25">
      <c r="B134" s="18">
        <v>125250</v>
      </c>
    </row>
    <row r="135" spans="2:2" x14ac:dyDescent="0.25">
      <c r="B135" s="18">
        <v>99610.37</v>
      </c>
    </row>
    <row r="136" spans="2:2" x14ac:dyDescent="0.25">
      <c r="B136" s="18">
        <v>40500</v>
      </c>
    </row>
    <row r="137" spans="2:2" x14ac:dyDescent="0.25">
      <c r="B137" s="18">
        <v>136950</v>
      </c>
    </row>
    <row r="138" spans="2:2" x14ac:dyDescent="0.25">
      <c r="B138" s="18">
        <v>11400</v>
      </c>
    </row>
    <row r="139" spans="2:2" x14ac:dyDescent="0.25">
      <c r="B139" s="18">
        <v>1742</v>
      </c>
    </row>
    <row r="140" spans="2:2" x14ac:dyDescent="0.25">
      <c r="B140" s="20">
        <f>SUM(B3:B139)</f>
        <v>16387153.340000002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0"/>
  <sheetViews>
    <sheetView workbookViewId="0">
      <selection activeCell="B2" sqref="B2"/>
    </sheetView>
  </sheetViews>
  <sheetFormatPr baseColWidth="10" defaultRowHeight="15" x14ac:dyDescent="0.25"/>
  <sheetData>
    <row r="1" spans="2:2" x14ac:dyDescent="0.25">
      <c r="B1" s="8" t="s">
        <v>70</v>
      </c>
    </row>
    <row r="2" spans="2:2" x14ac:dyDescent="0.25">
      <c r="B2" s="11">
        <v>0</v>
      </c>
    </row>
    <row r="3" spans="2:2" x14ac:dyDescent="0.25">
      <c r="B3" s="11">
        <v>146664.45000000001</v>
      </c>
    </row>
    <row r="4" spans="2:2" x14ac:dyDescent="0.25">
      <c r="B4" s="11">
        <v>0</v>
      </c>
    </row>
    <row r="5" spans="2:2" x14ac:dyDescent="0.25">
      <c r="B5" s="11">
        <v>0</v>
      </c>
    </row>
    <row r="6" spans="2:2" x14ac:dyDescent="0.25">
      <c r="B6" s="11">
        <v>0</v>
      </c>
    </row>
    <row r="7" spans="2:2" x14ac:dyDescent="0.25">
      <c r="B7" s="11">
        <v>0</v>
      </c>
    </row>
    <row r="8" spans="2:2" x14ac:dyDescent="0.25">
      <c r="B8" s="11">
        <v>0</v>
      </c>
    </row>
    <row r="9" spans="2:2" x14ac:dyDescent="0.25">
      <c r="B9" s="11">
        <v>0</v>
      </c>
    </row>
    <row r="10" spans="2:2" x14ac:dyDescent="0.25">
      <c r="B10" s="11">
        <v>2002</v>
      </c>
    </row>
    <row r="11" spans="2:2" x14ac:dyDescent="0.25">
      <c r="B11" s="11">
        <v>1274</v>
      </c>
    </row>
    <row r="12" spans="2:2" x14ac:dyDescent="0.25">
      <c r="B12" s="11">
        <v>1820</v>
      </c>
    </row>
    <row r="13" spans="2:2" x14ac:dyDescent="0.25">
      <c r="B13" s="11">
        <v>230401.46</v>
      </c>
    </row>
    <row r="14" spans="2:2" x14ac:dyDescent="0.25">
      <c r="B14" s="11">
        <v>0</v>
      </c>
    </row>
    <row r="15" spans="2:2" x14ac:dyDescent="0.25">
      <c r="B15" s="11">
        <v>0</v>
      </c>
    </row>
    <row r="16" spans="2:2" x14ac:dyDescent="0.25">
      <c r="B16" s="11">
        <v>0</v>
      </c>
    </row>
    <row r="17" spans="2:2" x14ac:dyDescent="0.25">
      <c r="B17" s="11">
        <v>0</v>
      </c>
    </row>
    <row r="18" spans="2:2" x14ac:dyDescent="0.25">
      <c r="B18" s="12">
        <v>23371.27</v>
      </c>
    </row>
    <row r="19" spans="2:2" x14ac:dyDescent="0.25">
      <c r="B19" s="11">
        <v>15103.43</v>
      </c>
    </row>
    <row r="20" spans="2:2" x14ac:dyDescent="0.25">
      <c r="B20" s="6">
        <f>SUM(B2:B19)</f>
        <v>420636.61000000004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5"/>
  <sheetViews>
    <sheetView workbookViewId="0">
      <selection activeCell="B2" sqref="B2:B5"/>
    </sheetView>
  </sheetViews>
  <sheetFormatPr baseColWidth="10" defaultRowHeight="15" x14ac:dyDescent="0.25"/>
  <cols>
    <col min="2" max="2" width="15.140625" bestFit="1" customWidth="1"/>
  </cols>
  <sheetData>
    <row r="2" spans="2:2" x14ac:dyDescent="0.25">
      <c r="B2" s="19">
        <v>74885175.269999996</v>
      </c>
    </row>
    <row r="3" spans="2:2" x14ac:dyDescent="0.25">
      <c r="B3" s="19">
        <v>53270811.090000004</v>
      </c>
    </row>
    <row r="4" spans="2:2" x14ac:dyDescent="0.25">
      <c r="B4" s="10">
        <v>12232059.1</v>
      </c>
    </row>
    <row r="5" spans="2:2" x14ac:dyDescent="0.25">
      <c r="B5" s="7">
        <f>SUM(B2:B4)</f>
        <v>140388045.46000001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"/>
  <sheetViews>
    <sheetView workbookViewId="0">
      <selection activeCell="C35" sqref="C35"/>
    </sheetView>
  </sheetViews>
  <sheetFormatPr baseColWidth="10" defaultRowHeight="15" x14ac:dyDescent="0.25"/>
  <cols>
    <col min="1" max="1" width="36.42578125" customWidth="1"/>
    <col min="2" max="2" width="12.42578125" customWidth="1"/>
    <col min="3" max="3" width="16" customWidth="1"/>
    <col min="4" max="4" width="12.5703125" bestFit="1" customWidth="1"/>
    <col min="5" max="5" width="18.140625" customWidth="1"/>
    <col min="6" max="6" width="15.5703125" bestFit="1" customWidth="1"/>
    <col min="7" max="7" width="13.5703125" bestFit="1" customWidth="1"/>
    <col min="8" max="8" width="15.5703125" customWidth="1"/>
  </cols>
  <sheetData>
    <row r="1" spans="1:8" s="8" customFormat="1" x14ac:dyDescent="0.25"/>
    <row r="2" spans="1:8" s="8" customFormat="1" x14ac:dyDescent="0.25"/>
    <row r="7" spans="1:8" x14ac:dyDescent="0.25">
      <c r="B7" s="8"/>
      <c r="C7" s="8"/>
      <c r="D7" s="61"/>
      <c r="E7" s="61"/>
      <c r="F7" s="61"/>
      <c r="G7" s="59"/>
      <c r="H7" s="8"/>
    </row>
    <row r="8" spans="1:8" ht="15.75" x14ac:dyDescent="0.25">
      <c r="A8" s="140" t="s">
        <v>74</v>
      </c>
      <c r="B8" s="140"/>
      <c r="C8" s="140"/>
      <c r="D8" s="8"/>
      <c r="E8" s="61"/>
      <c r="F8" s="64"/>
      <c r="G8" s="59"/>
      <c r="H8" s="8"/>
    </row>
    <row r="9" spans="1:8" ht="15.75" x14ac:dyDescent="0.25">
      <c r="A9" s="140" t="s">
        <v>79</v>
      </c>
      <c r="B9" s="140"/>
      <c r="C9" s="140"/>
      <c r="D9" s="8"/>
      <c r="E9" s="61"/>
      <c r="F9" s="64"/>
      <c r="G9" s="59"/>
      <c r="H9" s="8"/>
    </row>
    <row r="10" spans="1:8" ht="15.75" x14ac:dyDescent="0.25">
      <c r="A10" s="141" t="s">
        <v>80</v>
      </c>
      <c r="B10" s="141"/>
      <c r="C10" s="141"/>
      <c r="D10" s="8"/>
      <c r="E10" s="64"/>
      <c r="F10" s="64"/>
      <c r="G10" s="101"/>
      <c r="H10" s="8"/>
    </row>
    <row r="11" spans="1:8" ht="15.75" x14ac:dyDescent="0.25">
      <c r="A11" s="141" t="s">
        <v>103</v>
      </c>
      <c r="B11" s="141"/>
      <c r="C11" s="141"/>
      <c r="D11" s="8"/>
      <c r="E11" s="95"/>
      <c r="F11" s="64"/>
      <c r="G11" s="67"/>
      <c r="H11" s="8"/>
    </row>
    <row r="12" spans="1:8" ht="15.75" x14ac:dyDescent="0.25">
      <c r="A12" s="142">
        <v>2018</v>
      </c>
      <c r="B12" s="142"/>
      <c r="C12" s="141"/>
      <c r="D12" s="67"/>
      <c r="E12" s="66"/>
      <c r="F12" s="98"/>
      <c r="G12" s="67"/>
      <c r="H12" s="8"/>
    </row>
    <row r="13" spans="1:8" ht="18.75" x14ac:dyDescent="0.3">
      <c r="A13" s="107" t="s">
        <v>78</v>
      </c>
      <c r="B13" s="107" t="s">
        <v>87</v>
      </c>
      <c r="C13" s="107" t="s">
        <v>88</v>
      </c>
      <c r="D13" s="107" t="s">
        <v>90</v>
      </c>
      <c r="E13" s="87"/>
      <c r="F13" s="103" t="s">
        <v>92</v>
      </c>
      <c r="G13" s="104"/>
      <c r="H13" s="104"/>
    </row>
    <row r="14" spans="1:8" ht="18.75" x14ac:dyDescent="0.3">
      <c r="A14" s="107"/>
      <c r="B14" s="107"/>
      <c r="C14" s="107">
        <v>2085</v>
      </c>
      <c r="D14" s="107" t="s">
        <v>91</v>
      </c>
      <c r="E14" s="87"/>
      <c r="F14" s="103" t="s">
        <v>93</v>
      </c>
      <c r="G14" s="104"/>
      <c r="H14" s="104"/>
    </row>
    <row r="15" spans="1:8" ht="18.75" x14ac:dyDescent="0.3">
      <c r="A15" s="107"/>
      <c r="B15" s="107"/>
      <c r="C15" s="107" t="s">
        <v>97</v>
      </c>
      <c r="D15" s="56"/>
      <c r="E15" s="87"/>
      <c r="F15" s="103"/>
      <c r="G15" s="104"/>
      <c r="H15" s="104"/>
    </row>
    <row r="16" spans="1:8" x14ac:dyDescent="0.25">
      <c r="A16" s="122" t="s">
        <v>98</v>
      </c>
      <c r="B16" s="125">
        <v>212205</v>
      </c>
      <c r="C16" s="123">
        <v>170200</v>
      </c>
      <c r="D16" s="126">
        <f t="shared" ref="D16:D17" si="0">SUM(C16)</f>
        <v>170200</v>
      </c>
      <c r="E16" s="87"/>
      <c r="F16" s="105" t="s">
        <v>0</v>
      </c>
      <c r="G16" s="105" t="s">
        <v>94</v>
      </c>
      <c r="H16" s="105" t="s">
        <v>95</v>
      </c>
    </row>
    <row r="17" spans="1:8" x14ac:dyDescent="0.25">
      <c r="A17" s="114" t="s">
        <v>73</v>
      </c>
      <c r="B17" s="125">
        <v>231101</v>
      </c>
      <c r="C17" s="124">
        <v>29736</v>
      </c>
      <c r="D17" s="126">
        <f t="shared" si="0"/>
        <v>29736</v>
      </c>
      <c r="E17" s="87"/>
      <c r="F17" s="102">
        <v>43102</v>
      </c>
      <c r="G17" s="127">
        <v>273322483</v>
      </c>
      <c r="H17" s="121">
        <v>5680.31</v>
      </c>
    </row>
    <row r="18" spans="1:8" s="8" customFormat="1" x14ac:dyDescent="0.25">
      <c r="A18" s="114"/>
      <c r="B18" s="56"/>
      <c r="C18" s="55"/>
      <c r="D18" s="108"/>
      <c r="F18" s="102">
        <v>43102</v>
      </c>
      <c r="G18" s="127">
        <v>273322482</v>
      </c>
      <c r="H18" s="121">
        <v>500</v>
      </c>
    </row>
    <row r="19" spans="1:8" s="8" customFormat="1" x14ac:dyDescent="0.25">
      <c r="A19" s="107" t="s">
        <v>89</v>
      </c>
      <c r="B19" s="56"/>
      <c r="C19" s="97">
        <f>SUM(C16:C18)</f>
        <v>199936</v>
      </c>
      <c r="D19" s="109">
        <f t="shared" ref="D19" si="1">SUM(C19:C19)</f>
        <v>199936</v>
      </c>
      <c r="F19" s="102">
        <v>43102</v>
      </c>
      <c r="G19" s="127">
        <v>12212898</v>
      </c>
      <c r="H19" s="121">
        <v>268626.08</v>
      </c>
    </row>
    <row r="20" spans="1:8" s="67" customFormat="1" x14ac:dyDescent="0.25">
      <c r="A20" s="65"/>
      <c r="B20" s="65"/>
      <c r="C20" s="87"/>
      <c r="D20" s="116"/>
      <c r="F20" s="102">
        <v>42738</v>
      </c>
      <c r="G20" s="127">
        <v>272931147</v>
      </c>
      <c r="H20" s="121">
        <v>15947.63</v>
      </c>
    </row>
    <row r="21" spans="1:8" s="67" customFormat="1" x14ac:dyDescent="0.25">
      <c r="A21" s="65"/>
      <c r="B21" s="65"/>
      <c r="C21" s="87"/>
      <c r="D21" s="116"/>
      <c r="F21" s="102">
        <v>42738</v>
      </c>
      <c r="G21" s="127">
        <v>272931146</v>
      </c>
      <c r="H21" s="121">
        <v>11300</v>
      </c>
    </row>
    <row r="22" spans="1:8" s="67" customFormat="1" x14ac:dyDescent="0.25">
      <c r="A22" s="65"/>
      <c r="B22" s="65"/>
      <c r="C22" s="87"/>
      <c r="D22" s="116"/>
      <c r="F22" s="102">
        <v>43104</v>
      </c>
      <c r="G22" s="127">
        <v>272929135</v>
      </c>
      <c r="H22" s="121">
        <v>157.24</v>
      </c>
    </row>
    <row r="23" spans="1:8" s="67" customFormat="1" x14ac:dyDescent="0.25">
      <c r="A23" s="66"/>
      <c r="B23" s="117"/>
      <c r="C23" s="118"/>
      <c r="D23" s="119"/>
      <c r="F23" s="102">
        <v>43104</v>
      </c>
      <c r="G23" s="127">
        <v>272929134</v>
      </c>
      <c r="H23" s="121">
        <v>170</v>
      </c>
    </row>
    <row r="24" spans="1:8" s="67" customFormat="1" x14ac:dyDescent="0.25">
      <c r="A24" s="66"/>
      <c r="B24" s="65"/>
      <c r="C24" s="118"/>
      <c r="D24" s="119"/>
      <c r="F24" s="102">
        <v>43104</v>
      </c>
      <c r="G24" s="128">
        <v>272929132</v>
      </c>
      <c r="H24" s="121">
        <v>1691.75</v>
      </c>
    </row>
    <row r="25" spans="1:8" s="67" customFormat="1" x14ac:dyDescent="0.25">
      <c r="A25" s="65"/>
      <c r="B25" s="65"/>
      <c r="C25" s="87"/>
      <c r="D25" s="99"/>
      <c r="F25" s="102">
        <v>43104</v>
      </c>
      <c r="G25" s="127">
        <v>272929131</v>
      </c>
      <c r="H25" s="121">
        <v>104317.75999999999</v>
      </c>
    </row>
    <row r="26" spans="1:8" s="8" customFormat="1" x14ac:dyDescent="0.25">
      <c r="A26" s="65"/>
      <c r="B26" s="65"/>
      <c r="C26" s="87"/>
      <c r="D26" s="99"/>
      <c r="E26" s="135"/>
      <c r="F26" s="102">
        <v>43105</v>
      </c>
      <c r="G26" s="127">
        <v>272931874</v>
      </c>
      <c r="H26" s="121">
        <v>5046.99</v>
      </c>
    </row>
    <row r="27" spans="1:8" s="8" customFormat="1" x14ac:dyDescent="0.25">
      <c r="A27" s="65"/>
      <c r="B27" s="65"/>
      <c r="C27" s="87"/>
      <c r="D27" s="99"/>
      <c r="E27" s="135"/>
      <c r="F27" s="102">
        <v>43105</v>
      </c>
      <c r="G27" s="127">
        <v>272931876</v>
      </c>
      <c r="H27" s="121">
        <v>340</v>
      </c>
    </row>
    <row r="28" spans="1:8" s="8" customFormat="1" x14ac:dyDescent="0.25">
      <c r="A28" s="65"/>
      <c r="B28" s="65"/>
      <c r="C28" s="87"/>
      <c r="D28" s="99"/>
      <c r="E28" s="135"/>
      <c r="F28" s="102">
        <v>43105</v>
      </c>
      <c r="G28" s="127">
        <v>272931877</v>
      </c>
      <c r="H28" s="121">
        <v>387.18</v>
      </c>
    </row>
    <row r="29" spans="1:8" s="8" customFormat="1" x14ac:dyDescent="0.25">
      <c r="A29" s="65"/>
      <c r="B29" s="65"/>
      <c r="C29" s="87"/>
      <c r="D29" s="99"/>
      <c r="E29" s="135"/>
      <c r="F29" s="102">
        <v>43105</v>
      </c>
      <c r="G29" s="127">
        <v>272931873</v>
      </c>
      <c r="H29" s="121">
        <v>15906.82</v>
      </c>
    </row>
    <row r="30" spans="1:8" s="8" customFormat="1" x14ac:dyDescent="0.25">
      <c r="A30" s="65"/>
      <c r="B30" s="65"/>
      <c r="C30" s="87"/>
      <c r="D30" s="99"/>
      <c r="E30" s="135"/>
      <c r="F30" s="102">
        <v>43105</v>
      </c>
      <c r="G30" s="127">
        <v>12212940</v>
      </c>
      <c r="H30" s="121">
        <v>76172.77</v>
      </c>
    </row>
    <row r="31" spans="1:8" s="8" customFormat="1" x14ac:dyDescent="0.25">
      <c r="A31" s="65"/>
      <c r="B31" s="65"/>
      <c r="C31" s="87"/>
      <c r="D31" s="99"/>
      <c r="E31" s="135"/>
      <c r="F31" s="120">
        <v>43108</v>
      </c>
      <c r="G31" s="129">
        <v>272928857</v>
      </c>
      <c r="H31" s="121">
        <v>15975.54</v>
      </c>
    </row>
    <row r="32" spans="1:8" s="8" customFormat="1" x14ac:dyDescent="0.25">
      <c r="A32" s="65"/>
      <c r="B32" s="65"/>
      <c r="C32" s="87"/>
      <c r="D32" s="99"/>
      <c r="E32" s="135"/>
      <c r="F32" s="120">
        <v>43108</v>
      </c>
      <c r="G32" s="127">
        <v>272928858</v>
      </c>
      <c r="H32" s="121">
        <v>17046.23</v>
      </c>
    </row>
    <row r="33" spans="1:8" s="8" customFormat="1" x14ac:dyDescent="0.25">
      <c r="A33" s="65"/>
      <c r="B33" s="65"/>
      <c r="C33" s="87"/>
      <c r="D33" s="99"/>
      <c r="E33" s="135"/>
      <c r="F33" s="120">
        <v>43108</v>
      </c>
      <c r="G33" s="127">
        <v>272928860</v>
      </c>
      <c r="H33" s="121">
        <v>340</v>
      </c>
    </row>
    <row r="34" spans="1:8" s="8" customFormat="1" x14ac:dyDescent="0.25">
      <c r="A34" s="65"/>
      <c r="B34" s="65"/>
      <c r="C34" s="87"/>
      <c r="D34" s="99"/>
      <c r="F34" s="120">
        <v>43108</v>
      </c>
      <c r="G34" s="127">
        <v>272928861</v>
      </c>
      <c r="H34" s="121">
        <v>147.46</v>
      </c>
    </row>
    <row r="35" spans="1:8" s="8" customFormat="1" x14ac:dyDescent="0.25">
      <c r="A35" s="65"/>
      <c r="B35" s="65"/>
      <c r="C35" s="87"/>
      <c r="D35" s="99"/>
      <c r="F35" s="102">
        <v>43109</v>
      </c>
      <c r="G35" s="127">
        <v>273351516</v>
      </c>
      <c r="H35" s="121">
        <v>12910</v>
      </c>
    </row>
    <row r="36" spans="1:8" s="8" customFormat="1" x14ac:dyDescent="0.25">
      <c r="A36" s="65"/>
      <c r="B36" s="65"/>
      <c r="C36" s="87"/>
      <c r="D36" s="99"/>
      <c r="F36" s="102">
        <v>43109</v>
      </c>
      <c r="G36" s="127">
        <v>273351517</v>
      </c>
      <c r="H36" s="121">
        <v>18530.04</v>
      </c>
    </row>
    <row r="37" spans="1:8" s="8" customFormat="1" x14ac:dyDescent="0.25">
      <c r="A37" s="65"/>
      <c r="B37" s="65"/>
      <c r="C37" s="87"/>
      <c r="D37" s="99"/>
      <c r="F37" s="102">
        <v>42379</v>
      </c>
      <c r="G37" s="127">
        <v>273351705</v>
      </c>
      <c r="H37" s="121">
        <v>18354.43</v>
      </c>
    </row>
    <row r="38" spans="1:8" s="8" customFormat="1" x14ac:dyDescent="0.25">
      <c r="A38" s="65"/>
      <c r="B38" s="65"/>
      <c r="C38" s="87"/>
      <c r="D38" s="99"/>
      <c r="F38" s="102">
        <v>42379</v>
      </c>
      <c r="G38" s="127">
        <v>273351704</v>
      </c>
      <c r="H38" s="121">
        <v>505.57</v>
      </c>
    </row>
    <row r="39" spans="1:8" s="8" customFormat="1" x14ac:dyDescent="0.25">
      <c r="D39" s="99"/>
      <c r="F39" s="102">
        <v>42379</v>
      </c>
      <c r="G39" s="127">
        <v>273351706</v>
      </c>
      <c r="H39" s="121">
        <v>23265.41</v>
      </c>
    </row>
    <row r="40" spans="1:8" x14ac:dyDescent="0.25">
      <c r="D40" s="99"/>
      <c r="F40" s="102">
        <v>42379</v>
      </c>
      <c r="G40" s="127">
        <v>273351707</v>
      </c>
      <c r="H40" s="121">
        <v>510</v>
      </c>
    </row>
    <row r="41" spans="1:8" x14ac:dyDescent="0.25">
      <c r="D41" s="99"/>
      <c r="F41" s="102">
        <v>43111</v>
      </c>
      <c r="G41" s="127">
        <v>273351319</v>
      </c>
      <c r="H41" s="121">
        <v>22338.41</v>
      </c>
    </row>
    <row r="42" spans="1:8" s="8" customFormat="1" x14ac:dyDescent="0.25">
      <c r="D42" s="99"/>
      <c r="F42" s="102">
        <v>43111</v>
      </c>
      <c r="G42" s="127">
        <v>273351321</v>
      </c>
      <c r="H42" s="121">
        <v>170</v>
      </c>
    </row>
    <row r="43" spans="1:8" s="8" customFormat="1" x14ac:dyDescent="0.25">
      <c r="D43" s="99"/>
      <c r="F43" s="102">
        <v>43111</v>
      </c>
      <c r="G43" s="127">
        <v>273351322</v>
      </c>
      <c r="H43" s="121">
        <v>84.51</v>
      </c>
    </row>
    <row r="44" spans="1:8" s="8" customFormat="1" x14ac:dyDescent="0.25">
      <c r="D44" s="99"/>
      <c r="F44" s="102">
        <v>43111</v>
      </c>
      <c r="G44" s="127">
        <v>273351318</v>
      </c>
      <c r="H44" s="121">
        <v>108337.49</v>
      </c>
    </row>
    <row r="45" spans="1:8" s="8" customFormat="1" x14ac:dyDescent="0.25">
      <c r="D45" s="99"/>
      <c r="F45" s="102">
        <v>43111</v>
      </c>
      <c r="G45" s="127">
        <v>12212941</v>
      </c>
      <c r="H45" s="121">
        <v>467795.47</v>
      </c>
    </row>
    <row r="46" spans="1:8" s="8" customFormat="1" x14ac:dyDescent="0.25">
      <c r="D46" s="99"/>
      <c r="F46" s="102">
        <v>43112</v>
      </c>
      <c r="G46" s="127">
        <v>273348345</v>
      </c>
      <c r="H46" s="121">
        <v>13751.12</v>
      </c>
    </row>
    <row r="47" spans="1:8" s="8" customFormat="1" x14ac:dyDescent="0.25">
      <c r="D47" s="99"/>
      <c r="F47" s="102">
        <v>43112</v>
      </c>
      <c r="G47" s="127">
        <v>273348344</v>
      </c>
      <c r="H47" s="121">
        <v>180575</v>
      </c>
    </row>
    <row r="48" spans="1:8" s="8" customFormat="1" x14ac:dyDescent="0.25">
      <c r="D48" s="99"/>
      <c r="F48" s="102">
        <v>43112</v>
      </c>
      <c r="G48" s="127">
        <v>11317269</v>
      </c>
      <c r="H48" s="121">
        <v>100000</v>
      </c>
    </row>
    <row r="49" spans="4:8" s="8" customFormat="1" x14ac:dyDescent="0.25">
      <c r="D49" s="99"/>
      <c r="F49" s="102">
        <v>43115</v>
      </c>
      <c r="G49" s="127">
        <v>273350368</v>
      </c>
      <c r="H49" s="121">
        <v>72103.509999999995</v>
      </c>
    </row>
    <row r="50" spans="4:8" s="8" customFormat="1" x14ac:dyDescent="0.25">
      <c r="D50" s="99"/>
      <c r="F50" s="102">
        <v>43115</v>
      </c>
      <c r="G50" s="127">
        <v>273350366</v>
      </c>
      <c r="H50" s="121">
        <v>292.35000000000002</v>
      </c>
    </row>
    <row r="51" spans="4:8" s="8" customFormat="1" x14ac:dyDescent="0.25">
      <c r="D51" s="99"/>
      <c r="F51" s="102">
        <v>43115</v>
      </c>
      <c r="G51" s="127">
        <v>273350367</v>
      </c>
      <c r="H51" s="121">
        <v>207447.65</v>
      </c>
    </row>
    <row r="52" spans="4:8" s="8" customFormat="1" x14ac:dyDescent="0.25">
      <c r="D52" s="99"/>
      <c r="F52" s="102">
        <v>43115</v>
      </c>
      <c r="G52" s="127">
        <v>273350365</v>
      </c>
      <c r="H52" s="121">
        <v>340</v>
      </c>
    </row>
    <row r="53" spans="4:8" s="8" customFormat="1" x14ac:dyDescent="0.25">
      <c r="D53" s="99"/>
      <c r="F53" s="102">
        <v>43116</v>
      </c>
      <c r="G53" s="127">
        <v>273348243</v>
      </c>
      <c r="H53" s="121">
        <v>5287.64</v>
      </c>
    </row>
    <row r="54" spans="4:8" s="8" customFormat="1" x14ac:dyDescent="0.25">
      <c r="D54" s="99"/>
      <c r="F54" s="102">
        <v>43116</v>
      </c>
      <c r="G54" s="127">
        <v>273348241</v>
      </c>
      <c r="H54" s="121">
        <v>228.38</v>
      </c>
    </row>
    <row r="55" spans="4:8" s="8" customFormat="1" x14ac:dyDescent="0.25">
      <c r="D55" s="99"/>
      <c r="F55" s="102">
        <v>43116</v>
      </c>
      <c r="G55" s="127">
        <v>273348240</v>
      </c>
      <c r="H55" s="121">
        <v>170</v>
      </c>
    </row>
    <row r="56" spans="4:8" s="8" customFormat="1" x14ac:dyDescent="0.25">
      <c r="D56" s="99"/>
      <c r="F56" s="102">
        <v>43116</v>
      </c>
      <c r="G56" s="127">
        <v>273348242</v>
      </c>
      <c r="H56" s="121">
        <v>70673.62</v>
      </c>
    </row>
    <row r="57" spans="4:8" s="8" customFormat="1" x14ac:dyDescent="0.25">
      <c r="D57" s="99"/>
      <c r="F57" s="102">
        <v>43117</v>
      </c>
      <c r="G57" s="127">
        <v>272930830</v>
      </c>
      <c r="H57" s="121">
        <v>1391.9</v>
      </c>
    </row>
    <row r="58" spans="4:8" s="8" customFormat="1" x14ac:dyDescent="0.25">
      <c r="D58" s="99"/>
      <c r="F58" s="102">
        <v>43117</v>
      </c>
      <c r="G58" s="127">
        <v>272930830</v>
      </c>
      <c r="H58" s="121">
        <v>850</v>
      </c>
    </row>
    <row r="59" spans="4:8" s="8" customFormat="1" x14ac:dyDescent="0.25">
      <c r="D59" s="99"/>
      <c r="F59" s="102">
        <v>43117</v>
      </c>
      <c r="G59" s="127">
        <v>272930826</v>
      </c>
      <c r="H59" s="121">
        <v>101343.1</v>
      </c>
    </row>
    <row r="60" spans="4:8" s="8" customFormat="1" x14ac:dyDescent="0.25">
      <c r="D60" s="99"/>
      <c r="F60" s="102">
        <v>43117</v>
      </c>
      <c r="G60" s="127">
        <v>272930828</v>
      </c>
      <c r="H60" s="121">
        <v>1121.43</v>
      </c>
    </row>
    <row r="61" spans="4:8" s="8" customFormat="1" x14ac:dyDescent="0.25">
      <c r="D61" s="99"/>
      <c r="F61" s="102">
        <v>43118</v>
      </c>
      <c r="G61" s="127">
        <v>273348507</v>
      </c>
      <c r="H61" s="121">
        <v>261.23</v>
      </c>
    </row>
    <row r="62" spans="4:8" s="8" customFormat="1" x14ac:dyDescent="0.25">
      <c r="D62" s="99"/>
      <c r="F62" s="102">
        <v>43118</v>
      </c>
      <c r="G62" s="127">
        <v>273348505</v>
      </c>
      <c r="H62" s="121">
        <v>35571.769999999997</v>
      </c>
    </row>
    <row r="63" spans="4:8" s="8" customFormat="1" x14ac:dyDescent="0.25">
      <c r="D63" s="99"/>
      <c r="F63" s="102">
        <v>43118</v>
      </c>
      <c r="G63" s="127">
        <v>273348506</v>
      </c>
      <c r="H63" s="121">
        <v>340</v>
      </c>
    </row>
    <row r="64" spans="4:8" s="8" customFormat="1" x14ac:dyDescent="0.25">
      <c r="D64" s="99"/>
      <c r="F64" s="102">
        <v>43118</v>
      </c>
      <c r="G64" s="127">
        <v>122112916</v>
      </c>
      <c r="H64" s="121">
        <v>1916000</v>
      </c>
    </row>
    <row r="65" spans="4:8" s="8" customFormat="1" x14ac:dyDescent="0.25">
      <c r="D65" s="99"/>
      <c r="F65" s="102">
        <v>43119</v>
      </c>
      <c r="G65" s="127">
        <v>263624193</v>
      </c>
      <c r="H65" s="121">
        <v>1320</v>
      </c>
    </row>
    <row r="66" spans="4:8" s="8" customFormat="1" x14ac:dyDescent="0.25">
      <c r="D66" s="99"/>
      <c r="F66" s="102">
        <v>43119</v>
      </c>
      <c r="G66" s="127">
        <v>263624192</v>
      </c>
      <c r="H66" s="121">
        <v>1574.43</v>
      </c>
    </row>
    <row r="67" spans="4:8" s="8" customFormat="1" x14ac:dyDescent="0.25">
      <c r="D67" s="99"/>
      <c r="F67" s="102">
        <v>43119</v>
      </c>
      <c r="G67" s="127">
        <v>263624190</v>
      </c>
      <c r="H67" s="121">
        <v>108981.57</v>
      </c>
    </row>
    <row r="68" spans="4:8" s="8" customFormat="1" x14ac:dyDescent="0.25">
      <c r="D68" s="99"/>
      <c r="F68" s="102">
        <v>43119</v>
      </c>
      <c r="G68" s="127">
        <v>263624191</v>
      </c>
      <c r="H68" s="121">
        <v>170</v>
      </c>
    </row>
    <row r="69" spans="4:8" s="8" customFormat="1" x14ac:dyDescent="0.25">
      <c r="D69" s="99"/>
      <c r="F69" s="102">
        <v>43119</v>
      </c>
      <c r="G69" s="127">
        <v>12212919</v>
      </c>
      <c r="H69" s="121">
        <v>179894.45</v>
      </c>
    </row>
    <row r="70" spans="4:8" s="8" customFormat="1" x14ac:dyDescent="0.25">
      <c r="D70" s="99"/>
      <c r="F70" s="102">
        <v>43122</v>
      </c>
      <c r="G70" s="127">
        <v>280628688</v>
      </c>
      <c r="H70" s="121">
        <v>170</v>
      </c>
    </row>
    <row r="71" spans="4:8" s="8" customFormat="1" x14ac:dyDescent="0.25">
      <c r="D71" s="99"/>
      <c r="F71" s="102">
        <v>43122</v>
      </c>
      <c r="G71" s="127">
        <v>280628820</v>
      </c>
      <c r="H71" s="121">
        <v>16421.66</v>
      </c>
    </row>
    <row r="72" spans="4:8" s="8" customFormat="1" x14ac:dyDescent="0.25">
      <c r="D72" s="99"/>
      <c r="F72" s="102">
        <v>43122</v>
      </c>
      <c r="G72" s="127">
        <v>280628689</v>
      </c>
      <c r="H72" s="121">
        <v>42.34</v>
      </c>
    </row>
    <row r="73" spans="4:8" s="8" customFormat="1" x14ac:dyDescent="0.25">
      <c r="D73" s="99"/>
      <c r="F73" s="102">
        <v>43122</v>
      </c>
      <c r="G73" s="127">
        <v>280628822</v>
      </c>
      <c r="H73" s="121">
        <v>300</v>
      </c>
    </row>
    <row r="74" spans="4:8" s="8" customFormat="1" x14ac:dyDescent="0.25">
      <c r="D74" s="99"/>
      <c r="F74" s="102">
        <v>43123</v>
      </c>
      <c r="G74" s="127">
        <v>280628299</v>
      </c>
      <c r="H74" s="121">
        <v>1700</v>
      </c>
    </row>
    <row r="75" spans="4:8" s="8" customFormat="1" x14ac:dyDescent="0.25">
      <c r="D75" s="99"/>
      <c r="F75" s="102">
        <v>43123</v>
      </c>
      <c r="G75" s="127">
        <v>280628298</v>
      </c>
      <c r="H75" s="121">
        <v>73776.429999999993</v>
      </c>
    </row>
    <row r="76" spans="4:8" s="8" customFormat="1" x14ac:dyDescent="0.25">
      <c r="D76" s="99"/>
      <c r="F76" s="102">
        <v>43123</v>
      </c>
      <c r="G76" s="127">
        <v>280628159</v>
      </c>
      <c r="H76" s="121">
        <v>2056.5700000000002</v>
      </c>
    </row>
    <row r="77" spans="4:8" s="8" customFormat="1" x14ac:dyDescent="0.25">
      <c r="D77" s="99"/>
      <c r="F77" s="102">
        <v>43123</v>
      </c>
      <c r="G77" s="127">
        <v>280628301</v>
      </c>
      <c r="H77" s="121">
        <v>2949.49</v>
      </c>
    </row>
    <row r="78" spans="4:8" x14ac:dyDescent="0.25">
      <c r="D78" s="99"/>
      <c r="F78" s="102">
        <v>43123</v>
      </c>
      <c r="G78" s="130" t="s">
        <v>99</v>
      </c>
      <c r="H78" s="121">
        <v>263450</v>
      </c>
    </row>
    <row r="79" spans="4:8" x14ac:dyDescent="0.25">
      <c r="D79" s="99"/>
      <c r="F79" s="102">
        <v>43124</v>
      </c>
      <c r="G79" s="127">
        <v>280628431</v>
      </c>
      <c r="H79" s="121">
        <v>440.63</v>
      </c>
    </row>
    <row r="80" spans="4:8" x14ac:dyDescent="0.25">
      <c r="D80" s="99"/>
      <c r="F80" s="102">
        <v>43124</v>
      </c>
      <c r="G80" s="127">
        <v>280628434</v>
      </c>
      <c r="H80" s="121">
        <v>510</v>
      </c>
    </row>
    <row r="81" spans="4:8" x14ac:dyDescent="0.25">
      <c r="D81" s="99"/>
      <c r="F81" s="102">
        <v>43124</v>
      </c>
      <c r="G81" s="127">
        <v>280628433</v>
      </c>
      <c r="H81" s="121">
        <v>73495.19</v>
      </c>
    </row>
    <row r="82" spans="4:8" x14ac:dyDescent="0.25">
      <c r="D82" s="99"/>
      <c r="F82" s="102">
        <v>43124</v>
      </c>
      <c r="G82" s="127">
        <v>280628435</v>
      </c>
      <c r="H82" s="121">
        <v>282.81</v>
      </c>
    </row>
    <row r="83" spans="4:8" x14ac:dyDescent="0.25">
      <c r="D83" s="99"/>
      <c r="F83" s="102">
        <v>43125</v>
      </c>
      <c r="G83" s="127">
        <v>280626178</v>
      </c>
      <c r="H83" s="121">
        <v>15341.76</v>
      </c>
    </row>
    <row r="84" spans="4:8" x14ac:dyDescent="0.25">
      <c r="D84" s="99"/>
      <c r="F84" s="102">
        <v>43125</v>
      </c>
      <c r="G84" s="127">
        <v>280626179</v>
      </c>
      <c r="H84" s="121">
        <v>170</v>
      </c>
    </row>
    <row r="85" spans="4:8" x14ac:dyDescent="0.25">
      <c r="D85" s="99"/>
      <c r="F85" s="102">
        <v>43125</v>
      </c>
      <c r="G85" s="127">
        <v>280626180</v>
      </c>
      <c r="H85" s="121">
        <v>116.24</v>
      </c>
    </row>
    <row r="86" spans="4:8" x14ac:dyDescent="0.25">
      <c r="D86" s="99"/>
      <c r="F86" s="102">
        <v>43125</v>
      </c>
      <c r="G86" s="127">
        <v>280626181</v>
      </c>
      <c r="H86" s="121">
        <v>7202.97</v>
      </c>
    </row>
    <row r="87" spans="4:8" x14ac:dyDescent="0.25">
      <c r="D87" s="99"/>
      <c r="F87" s="102">
        <v>43126</v>
      </c>
      <c r="G87" s="127">
        <v>262683642</v>
      </c>
      <c r="H87" s="121">
        <v>4521.25</v>
      </c>
    </row>
    <row r="88" spans="4:8" x14ac:dyDescent="0.25">
      <c r="D88" s="99"/>
      <c r="F88" s="102">
        <v>43126</v>
      </c>
      <c r="G88" s="127">
        <v>262683639</v>
      </c>
      <c r="H88" s="121">
        <v>90545.06</v>
      </c>
    </row>
    <row r="89" spans="4:8" x14ac:dyDescent="0.25">
      <c r="D89" s="100"/>
      <c r="F89" s="102">
        <v>43126</v>
      </c>
      <c r="G89" s="127">
        <v>262683640</v>
      </c>
      <c r="H89" s="121">
        <v>680</v>
      </c>
    </row>
    <row r="90" spans="4:8" x14ac:dyDescent="0.25">
      <c r="D90" s="100"/>
      <c r="F90" s="102">
        <v>43126</v>
      </c>
      <c r="G90" s="127">
        <v>262683641</v>
      </c>
      <c r="H90" s="121">
        <v>2032.94</v>
      </c>
    </row>
    <row r="91" spans="4:8" x14ac:dyDescent="0.25">
      <c r="D91" s="65"/>
      <c r="F91" s="102">
        <v>43130</v>
      </c>
      <c r="G91" s="127">
        <v>262682484</v>
      </c>
      <c r="H91" s="121">
        <v>23919.5</v>
      </c>
    </row>
    <row r="92" spans="4:8" x14ac:dyDescent="0.25">
      <c r="D92" s="65"/>
      <c r="F92" s="102">
        <v>43130</v>
      </c>
      <c r="G92" s="127">
        <v>262682485</v>
      </c>
      <c r="H92" s="121">
        <v>1560</v>
      </c>
    </row>
    <row r="93" spans="4:8" x14ac:dyDescent="0.25">
      <c r="D93" s="65"/>
      <c r="F93" s="102">
        <v>43130</v>
      </c>
      <c r="G93" s="127">
        <v>262682487</v>
      </c>
      <c r="H93" s="121">
        <v>185</v>
      </c>
    </row>
    <row r="94" spans="4:8" s="8" customFormat="1" x14ac:dyDescent="0.25">
      <c r="D94" s="65"/>
      <c r="F94" s="102">
        <v>43130</v>
      </c>
      <c r="G94" s="127">
        <v>262682488</v>
      </c>
      <c r="H94" s="121">
        <v>340</v>
      </c>
    </row>
    <row r="95" spans="4:8" s="8" customFormat="1" x14ac:dyDescent="0.25">
      <c r="D95" s="65"/>
      <c r="F95" s="102">
        <v>43130</v>
      </c>
      <c r="G95" s="127">
        <v>262682489</v>
      </c>
      <c r="H95" s="121">
        <v>0.5</v>
      </c>
    </row>
    <row r="96" spans="4:8" x14ac:dyDescent="0.25">
      <c r="D96" s="66"/>
      <c r="F96" s="102">
        <v>43131</v>
      </c>
      <c r="G96" s="127">
        <v>262682182</v>
      </c>
      <c r="H96" s="121">
        <v>65727.17</v>
      </c>
    </row>
    <row r="97" spans="4:8" x14ac:dyDescent="0.25">
      <c r="D97" s="66"/>
      <c r="F97" s="102">
        <v>43131</v>
      </c>
      <c r="G97" s="127">
        <v>262682180</v>
      </c>
      <c r="H97" s="121">
        <v>215.83</v>
      </c>
    </row>
    <row r="98" spans="4:8" x14ac:dyDescent="0.25">
      <c r="D98" s="60"/>
      <c r="F98" s="102">
        <v>43131</v>
      </c>
      <c r="G98" s="127">
        <v>262682181</v>
      </c>
      <c r="H98" s="121">
        <v>170</v>
      </c>
    </row>
    <row r="99" spans="4:8" x14ac:dyDescent="0.25">
      <c r="F99" s="102">
        <v>43131</v>
      </c>
      <c r="G99" s="127">
        <v>262682183</v>
      </c>
      <c r="H99" s="121">
        <v>300</v>
      </c>
    </row>
    <row r="100" spans="4:8" x14ac:dyDescent="0.25">
      <c r="F100" s="102">
        <v>43131</v>
      </c>
      <c r="G100" s="127">
        <v>11317276</v>
      </c>
      <c r="H100" s="121">
        <v>76172.77</v>
      </c>
    </row>
    <row r="101" spans="4:8" ht="15.75" x14ac:dyDescent="0.25">
      <c r="F101" s="131"/>
      <c r="G101" s="132"/>
      <c r="H101" s="133"/>
    </row>
    <row r="102" spans="4:8" ht="15.75" x14ac:dyDescent="0.25">
      <c r="F102" s="131"/>
      <c r="G102" s="136" t="s">
        <v>90</v>
      </c>
      <c r="H102" s="134">
        <f>SUM(H17:H101)</f>
        <v>4937040.3499999996</v>
      </c>
    </row>
    <row r="104" spans="4:8" x14ac:dyDescent="0.25">
      <c r="D104" s="8"/>
      <c r="F104" s="58"/>
    </row>
  </sheetData>
  <mergeCells count="5">
    <mergeCell ref="A8:C8"/>
    <mergeCell ref="A9:C9"/>
    <mergeCell ref="A10:C10"/>
    <mergeCell ref="A11:C11"/>
    <mergeCell ref="A12:C12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Rel. Ingresos y Egresos  2018 </vt:lpstr>
      <vt:lpstr>Hoja2</vt:lpstr>
      <vt:lpstr>Hoja3</vt:lpstr>
      <vt:lpstr>DEPOSITOS</vt:lpstr>
      <vt:lpstr>Hoja5</vt:lpstr>
      <vt:lpstr>Hoja6</vt:lpstr>
      <vt:lpstr>Anexo Enero</vt:lpstr>
      <vt:lpstr>'Rel. Ingresos y Egresos  2018 '!Área_de_impresión</vt:lpstr>
      <vt:lpstr>'Rel. Ingresos y Egresos  2018 '!Títulos_a_imprimir</vt:lpstr>
    </vt:vector>
  </TitlesOfParts>
  <Company>Secretaria de Estado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vmejia</dc:creator>
  <cp:lastModifiedBy>Yndhira Neuman</cp:lastModifiedBy>
  <cp:lastPrinted>2018-02-05T15:57:12Z</cp:lastPrinted>
  <dcterms:created xsi:type="dcterms:W3CDTF">2013-11-11T20:14:59Z</dcterms:created>
  <dcterms:modified xsi:type="dcterms:W3CDTF">2018-02-26T13:32:38Z</dcterms:modified>
</cp:coreProperties>
</file>