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/>
  </bookViews>
  <sheets>
    <sheet name="P2 Presupuesto Aprobado-Ejec 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4" i="2" l="1"/>
  <c r="R85" i="2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7" i="2" s="1"/>
  <c r="Q72" i="2"/>
  <c r="Q69" i="2"/>
  <c r="Q64" i="2"/>
  <c r="Q54" i="2"/>
  <c r="Q46" i="2"/>
  <c r="Q38" i="2"/>
  <c r="Q28" i="2"/>
  <c r="Q18" i="2"/>
  <c r="Q12" i="2"/>
  <c r="P84" i="2"/>
  <c r="P81" i="2"/>
  <c r="P78" i="2"/>
  <c r="P77" i="2" s="1"/>
  <c r="P72" i="2"/>
  <c r="P69" i="2"/>
  <c r="P64" i="2"/>
  <c r="P54" i="2"/>
  <c r="P46" i="2"/>
  <c r="P38" i="2"/>
  <c r="P28" i="2"/>
  <c r="P18" i="2"/>
  <c r="P12" i="2"/>
  <c r="O84" i="2"/>
  <c r="O81" i="2"/>
  <c r="O78" i="2"/>
  <c r="O77" i="2" s="1"/>
  <c r="O72" i="2"/>
  <c r="O69" i="2"/>
  <c r="O64" i="2"/>
  <c r="O46" i="2"/>
  <c r="O38" i="2"/>
  <c r="N84" i="2"/>
  <c r="N81" i="2"/>
  <c r="N78" i="2"/>
  <c r="N77" i="2" s="1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R54" i="2" l="1"/>
  <c r="R18" i="2"/>
  <c r="R12" i="2"/>
  <c r="R81" i="2"/>
  <c r="R77" i="2"/>
  <c r="R64" i="2"/>
  <c r="R38" i="2"/>
  <c r="R28" i="2"/>
  <c r="Q76" i="2"/>
  <c r="Q86" i="2" s="1"/>
  <c r="P76" i="2"/>
  <c r="P86" i="2" s="1"/>
  <c r="O76" i="2"/>
  <c r="O86" i="2" s="1"/>
  <c r="N76" i="2"/>
  <c r="N86" i="2" s="1"/>
  <c r="M76" i="2"/>
  <c r="M86" i="2" s="1"/>
  <c r="L86" i="2"/>
  <c r="K86" i="2"/>
  <c r="J86" i="2"/>
  <c r="H86" i="2"/>
  <c r="G86" i="2"/>
  <c r="F86" i="2"/>
  <c r="L77" i="2"/>
  <c r="L84" i="2"/>
  <c r="L81" i="2"/>
  <c r="L78" i="2"/>
  <c r="K77" i="2"/>
  <c r="K84" i="2"/>
  <c r="K81" i="2"/>
  <c r="K78" i="2"/>
  <c r="J77" i="2"/>
  <c r="J84" i="2"/>
  <c r="J81" i="2"/>
  <c r="J78" i="2"/>
  <c r="I77" i="2"/>
  <c r="I84" i="2"/>
  <c r="I81" i="2"/>
  <c r="I78" i="2"/>
  <c r="H77" i="2"/>
  <c r="H84" i="2"/>
  <c r="H81" i="2"/>
  <c r="H78" i="2"/>
  <c r="G77" i="2"/>
  <c r="G84" i="2"/>
  <c r="G81" i="2"/>
  <c r="G78" i="2"/>
  <c r="F77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I76" i="2" s="1"/>
  <c r="I86" i="2" s="1"/>
  <c r="H18" i="2"/>
  <c r="G18" i="2"/>
  <c r="F18" i="2"/>
  <c r="L12" i="2"/>
  <c r="L76" i="2" s="1"/>
  <c r="K12" i="2"/>
  <c r="K76" i="2" s="1"/>
  <c r="J12" i="2"/>
  <c r="J76" i="2" s="1"/>
  <c r="I12" i="2"/>
  <c r="H12" i="2"/>
  <c r="H76" i="2" s="1"/>
  <c r="G12" i="2"/>
  <c r="G76" i="2" s="1"/>
  <c r="F12" i="2"/>
  <c r="F76" i="2" s="1"/>
  <c r="R76" i="2" l="1"/>
  <c r="R86" i="2" s="1"/>
  <c r="E84" i="2"/>
  <c r="D84" i="2"/>
  <c r="E81" i="2"/>
  <c r="D81" i="2"/>
  <c r="E78" i="2"/>
  <c r="E77" i="2" s="1"/>
  <c r="D78" i="2"/>
  <c r="D77" i="2" s="1"/>
  <c r="D86" i="2" s="1"/>
  <c r="E72" i="2"/>
  <c r="D72" i="2"/>
  <c r="E69" i="2"/>
  <c r="D69" i="2"/>
  <c r="E64" i="2"/>
  <c r="D64" i="2"/>
  <c r="E54" i="2"/>
  <c r="D54" i="2"/>
  <c r="D47" i="2"/>
  <c r="E46" i="2"/>
  <c r="D46" i="2"/>
  <c r="E38" i="2"/>
  <c r="D38" i="2"/>
  <c r="D76" i="2" s="1"/>
  <c r="E28" i="2"/>
  <c r="D28" i="2"/>
  <c r="E18" i="2"/>
  <c r="D18" i="2"/>
  <c r="E12" i="2"/>
  <c r="D12" i="2"/>
  <c r="E76" i="2" l="1"/>
  <c r="E86" i="2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<sst xmlns="http://schemas.openxmlformats.org/spreadsheetml/2006/main" count="103" uniqueCount="103">
  <si>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</si>
  <si>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</si>
  <si>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</si>
  <si>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</si>
  <si>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</si>
  <si>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</si>
  <si>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</si>
  <si>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</si>
  <si>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</si>
  <si>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</si>
  <si>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</si>
  <si>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</si>
  <si>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</si>
  <si>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</si>
  <si>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</si>
  <si>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</si>
  <si>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</si>
  <si>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</si>
  <si>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</si>
  <si>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</si>
  <si>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</si>
  <si>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</si>
  <si>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</si>
  <si>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</si>
  <si>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</si>
  <si>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</si>
  <si>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</si>
  <si>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</si>
  <si>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</si>
  <si>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</si>
  <si>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</si>
  <si>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</si>
  <si>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</si>
  <si>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</si>
  <si>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</si>
  <si>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</si>
  <si>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</si>
  <si>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</si>
  <si>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</si>
  <si>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</si>
  <si>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</si>
  <si>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</si>
  <si>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</si>
  <si>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</si>
  <si>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</si>
  <si>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</si>
  <si>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</si>
  <si>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</si>
  <si>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</si>
  <si>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</si>
  <si>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</si>
  <si>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</si>
  <si>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</si>
  <si>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</si>
  <si>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</si>
  <si>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</si>
  <si>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</si>
  <si>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</si>
  <si>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</si>
  <si>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</si>
  <si>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</si>
  <si>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</si>
  <si>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</si>
  <si>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</si>
  <si>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</si>
  <si>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</si>
  <si>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</si>
  <si>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</si>
  <si>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</si>
  <si>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</si>
  <si>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</si>
  <si>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</si>
  <si>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</si>
  <si>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</si>
  <si>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</si>
  <si>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</si>
  <si>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</si>
  <si>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</si>
  <si>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</si>
  <si>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</si>
  <si>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</si>
  <si>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</si>
  <si>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</si>
  <si>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</si>
  <si>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</si>
  <si>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</si>
  <si>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</si>
  <si>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</si>
  <si>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</si>
  <si>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</si>
  <si>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</si>
  <si>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</si>
  <si>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</si>
  <si>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</si>
  <si>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</si>
  <si>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</si>
  <si>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</si>
  <si>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Año 2021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</si>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</sst>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94735</xdr:colOff>
      <xdr:row>5</xdr:row>
      <xdr:rowOff>142875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topLeftCell="A3" zoomScaleNormal="100" workbookViewId="0">
      <selection activeCell="T13" sqref="T13"/>
    </sheetView>
  </sheetViews>
  <sheetFormatPr defaultColWidth="11.42578125" defaultRowHeight="15" x14ac:dyDescent="0.25"/>
  <cols>
    <col min="1" max="1" width="4" customWidth="1"/>
    <col min="2" max="2" width="1.85546875" customWidth="1"/>
    <col min="3" max="3" width="76.42578125" customWidth="1"/>
    <col min="4" max="4" width="15.5703125" customWidth="1"/>
    <col min="5" max="5" width="14.85546875" customWidth="1"/>
    <col min="6" max="6" width="13.85546875" customWidth="1"/>
    <col min="7" max="7" width="14" customWidth="1"/>
    <col min="8" max="8" width="14.140625" bestFit="1" customWidth="1"/>
    <col min="9" max="9" width="13.85546875" customWidth="1"/>
    <col min="10" max="12" width="14" customWidth="1"/>
    <col min="13" max="13" width="14.140625" customWidth="1"/>
    <col min="14" max="14" width="14.28515625" customWidth="1"/>
    <col min="15" max="15" width="15" customWidth="1"/>
    <col min="16" max="16" width="9.7109375" customWidth="1"/>
    <col min="17" max="17" width="10.28515625" customWidth="1"/>
    <col min="18" max="18" width="15" customWidth="1"/>
  </cols>
  <sheetData>
    <row r="3" spans="3:19" ht="28.5" customHeight="1" x14ac:dyDescent="0.25">
      <c r="C3" s="36" t="s">
        <v>96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3:19" ht="21" customHeight="1" x14ac:dyDescent="0.25">
      <c r="C4" s="34" t="s">
        <v>98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9" ht="15.75" x14ac:dyDescent="0.25">
      <c r="C5" s="43" t="s">
        <v>97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3:19" ht="15.75" customHeight="1" x14ac:dyDescent="0.25">
      <c r="C6" s="38" t="s">
        <v>90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3:19" ht="15.75" customHeight="1" x14ac:dyDescent="0.25">
      <c r="C7" s="39" t="s">
        <v>75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9" spans="3:19" ht="25.5" customHeight="1" x14ac:dyDescent="0.25">
      <c r="C9" s="40" t="s">
        <v>65</v>
      </c>
      <c r="D9" s="41" t="s">
        <v>92</v>
      </c>
      <c r="E9" s="41" t="s">
        <v>91</v>
      </c>
      <c r="F9" s="45" t="s">
        <v>89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3:19" x14ac:dyDescent="0.25">
      <c r="C10" s="40"/>
      <c r="D10" s="42"/>
      <c r="E10" s="42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2"/>
      <c r="E11" s="2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2">
        <f>+D13+D14+D15+D16+D17</f>
        <v>657596970</v>
      </c>
      <c r="E12" s="12">
        <f>+E13+E14+E15+E16+E17</f>
        <v>684856531</v>
      </c>
      <c r="F12" s="17">
        <f t="shared" ref="F12:L12" si="0">+F13+F14+F15+F16+F17</f>
        <v>30969293.52</v>
      </c>
      <c r="G12" s="12">
        <f t="shared" si="0"/>
        <v>30770073.219999999</v>
      </c>
      <c r="H12" s="12">
        <f t="shared" si="0"/>
        <v>30546398.59</v>
      </c>
      <c r="I12" s="12">
        <f t="shared" si="0"/>
        <v>42850210.119999997</v>
      </c>
      <c r="J12" s="12">
        <f t="shared" si="0"/>
        <v>50184741.719999999</v>
      </c>
      <c r="K12" s="12">
        <f t="shared" si="0"/>
        <v>32562499.580000002</v>
      </c>
      <c r="L12" s="12">
        <f t="shared" si="0"/>
        <v>35763842.770000003</v>
      </c>
      <c r="M12" s="12">
        <f t="shared" ref="M12:Q12" si="1">+M13+M14+M15+M16+M17</f>
        <v>35615928.520000003</v>
      </c>
      <c r="N12" s="12">
        <f t="shared" si="1"/>
        <v>33957856.520000003</v>
      </c>
      <c r="O12" s="12"/>
      <c r="P12" s="12">
        <f t="shared" si="1"/>
        <v>0</v>
      </c>
      <c r="Q12" s="12">
        <f t="shared" si="1"/>
        <v>0</v>
      </c>
      <c r="R12" s="12">
        <f t="shared" ref="R12" si="2">+R13+R14+R15+R16+R17</f>
        <v>323220844.56</v>
      </c>
    </row>
    <row r="13" spans="3:19" x14ac:dyDescent="0.25">
      <c r="C13" s="4" t="s">
        <v>2</v>
      </c>
      <c r="D13" s="13">
        <v>426417492</v>
      </c>
      <c r="E13" s="13">
        <v>453677053</v>
      </c>
      <c r="F13" s="18">
        <v>25852793.91</v>
      </c>
      <c r="G13" s="13">
        <v>25679127.239999998</v>
      </c>
      <c r="H13" s="13">
        <v>25484677.239999998</v>
      </c>
      <c r="I13" s="13">
        <v>37280629.939999998</v>
      </c>
      <c r="J13" s="13">
        <v>33644279.810000002</v>
      </c>
      <c r="K13" s="13">
        <v>27178757.710000001</v>
      </c>
      <c r="L13" s="13">
        <v>29463100.260000002</v>
      </c>
      <c r="M13" s="13">
        <v>29879767.640000001</v>
      </c>
      <c r="N13" s="13">
        <v>28269767.640000001</v>
      </c>
      <c r="O13" s="13"/>
      <c r="P13" s="13">
        <v>0</v>
      </c>
      <c r="Q13" s="13">
        <v>0</v>
      </c>
      <c r="R13" s="13">
        <f>+F13+G13+H13+I13+J13+K13+L13+M13+N13+O13+P13+Q13</f>
        <v>262732901.38999999</v>
      </c>
    </row>
    <row r="14" spans="3:19" x14ac:dyDescent="0.25">
      <c r="C14" s="4" t="s">
        <v>3</v>
      </c>
      <c r="D14" s="13">
        <v>139252988</v>
      </c>
      <c r="E14" s="13">
        <v>139252988</v>
      </c>
      <c r="F14" s="18">
        <v>1268266.5</v>
      </c>
      <c r="G14" s="13">
        <v>1269266.5</v>
      </c>
      <c r="H14" s="13">
        <v>1269266.5</v>
      </c>
      <c r="I14" s="13">
        <v>1269266.5</v>
      </c>
      <c r="J14" s="13">
        <v>12436729.25</v>
      </c>
      <c r="K14" s="13">
        <v>1335766.5</v>
      </c>
      <c r="L14" s="13">
        <v>2281216.5</v>
      </c>
      <c r="M14" s="13">
        <v>1274266.5</v>
      </c>
      <c r="N14" s="13">
        <v>1454266.5</v>
      </c>
      <c r="O14" s="13"/>
      <c r="P14" s="13">
        <v>0</v>
      </c>
      <c r="Q14" s="13">
        <v>0</v>
      </c>
      <c r="R14" s="13">
        <f t="shared" ref="R14:R17" si="3">+F14+G14+H14+I14+J14+K14+L14+M14+N14+O14+P14+Q14</f>
        <v>23858311.25</v>
      </c>
    </row>
    <row r="15" spans="3:19" x14ac:dyDescent="0.25">
      <c r="C15" s="4" t="s">
        <v>4</v>
      </c>
      <c r="D15" s="13">
        <v>0</v>
      </c>
      <c r="E15" s="13">
        <v>0</v>
      </c>
      <c r="F15" s="18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f t="shared" si="3"/>
        <v>0</v>
      </c>
      <c r="S15" s="7"/>
    </row>
    <row r="16" spans="3:19" x14ac:dyDescent="0.25">
      <c r="C16" s="4" t="s">
        <v>5</v>
      </c>
      <c r="D16" s="13">
        <v>5525000</v>
      </c>
      <c r="E16" s="13">
        <v>5525000</v>
      </c>
      <c r="F16" s="18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/>
      <c r="P16" s="13">
        <v>0</v>
      </c>
      <c r="Q16" s="13">
        <v>0</v>
      </c>
      <c r="R16" s="13">
        <f t="shared" si="3"/>
        <v>0</v>
      </c>
    </row>
    <row r="17" spans="3:18" x14ac:dyDescent="0.25">
      <c r="C17" s="4" t="s">
        <v>6</v>
      </c>
      <c r="D17" s="13">
        <v>86401490</v>
      </c>
      <c r="E17" s="13">
        <v>86401490</v>
      </c>
      <c r="F17" s="18">
        <v>3848233.11</v>
      </c>
      <c r="G17" s="13">
        <v>3821679.48</v>
      </c>
      <c r="H17" s="13">
        <v>3792454.85</v>
      </c>
      <c r="I17" s="13">
        <v>4300313.68</v>
      </c>
      <c r="J17" s="13">
        <v>4103732.66</v>
      </c>
      <c r="K17" s="13">
        <v>4047975.37</v>
      </c>
      <c r="L17" s="13">
        <v>4019526.01</v>
      </c>
      <c r="M17" s="13">
        <v>4461894.38</v>
      </c>
      <c r="N17" s="13">
        <v>4233822.38</v>
      </c>
      <c r="O17" s="13"/>
      <c r="P17" s="13">
        <v>0</v>
      </c>
      <c r="Q17" s="13">
        <v>0</v>
      </c>
      <c r="R17" s="13">
        <f t="shared" si="3"/>
        <v>36629631.920000002</v>
      </c>
    </row>
    <row r="18" spans="3:18" x14ac:dyDescent="0.25">
      <c r="C18" s="3" t="s">
        <v>7</v>
      </c>
      <c r="D18" s="12">
        <f>+D19+D20+D21+D22+D23+D24+D25+D26+D27</f>
        <v>56703200</v>
      </c>
      <c r="E18" s="12">
        <f>+E19+E20+E21+E22+E23+E24+E25+E26+E27</f>
        <v>60647431</v>
      </c>
      <c r="F18" s="17">
        <f t="shared" ref="F18:L18" si="4">+F19+F20+F21+F22+F23+F24+F25+F26+F27</f>
        <v>1115032.98</v>
      </c>
      <c r="G18" s="12">
        <f t="shared" si="4"/>
        <v>988303.05</v>
      </c>
      <c r="H18" s="12">
        <f t="shared" si="4"/>
        <v>1573776.7000000002</v>
      </c>
      <c r="I18" s="12">
        <f t="shared" si="4"/>
        <v>1740236.36</v>
      </c>
      <c r="J18" s="12">
        <f t="shared" si="4"/>
        <v>2582531.84</v>
      </c>
      <c r="K18" s="12">
        <f t="shared" si="4"/>
        <v>2776883.67</v>
      </c>
      <c r="L18" s="12">
        <f t="shared" si="4"/>
        <v>2059360.06</v>
      </c>
      <c r="M18" s="12">
        <f t="shared" ref="M18:Q18" si="5">+M19+M20+M21+M22+M23+M24+M25+M26+M27</f>
        <v>2043688.02</v>
      </c>
      <c r="N18" s="12">
        <f t="shared" si="5"/>
        <v>1838335.91</v>
      </c>
      <c r="O18" s="12"/>
      <c r="P18" s="12">
        <f t="shared" si="5"/>
        <v>0</v>
      </c>
      <c r="Q18" s="12">
        <f t="shared" si="5"/>
        <v>0</v>
      </c>
      <c r="R18" s="12">
        <f>+R19+R20+R21+R22+R23+R24+R25+R26+R27</f>
        <v>16718148.59</v>
      </c>
    </row>
    <row r="19" spans="3:18" x14ac:dyDescent="0.25">
      <c r="C19" s="4" t="s">
        <v>8</v>
      </c>
      <c r="D19" s="13">
        <v>8026000</v>
      </c>
      <c r="E19" s="13">
        <v>8026000</v>
      </c>
      <c r="F19" s="18">
        <v>614647.19999999995</v>
      </c>
      <c r="G19" s="13">
        <v>302814.3</v>
      </c>
      <c r="H19" s="13">
        <v>649511.34</v>
      </c>
      <c r="I19" s="13">
        <v>631179.42000000004</v>
      </c>
      <c r="J19" s="13">
        <v>1085776.33</v>
      </c>
      <c r="K19" s="13">
        <v>708764.36</v>
      </c>
      <c r="L19" s="13">
        <v>452404.81</v>
      </c>
      <c r="M19" s="13">
        <v>779794.17</v>
      </c>
      <c r="N19" s="13">
        <v>761969.55</v>
      </c>
      <c r="O19" s="13"/>
      <c r="P19" s="13">
        <v>0</v>
      </c>
      <c r="Q19" s="13">
        <v>0</v>
      </c>
      <c r="R19" s="13">
        <f>+F19+G19+H19+I19+J19+K19+L19+M19+N19+O19+P19+Q19</f>
        <v>5986861.4799999995</v>
      </c>
    </row>
    <row r="20" spans="3:18" x14ac:dyDescent="0.25">
      <c r="C20" s="4" t="s">
        <v>9</v>
      </c>
      <c r="D20" s="13">
        <v>3885000</v>
      </c>
      <c r="E20" s="13">
        <v>3885000</v>
      </c>
      <c r="F20" s="19">
        <v>0</v>
      </c>
      <c r="G20" s="14">
        <v>0</v>
      </c>
      <c r="H20" s="13">
        <v>87500.01</v>
      </c>
      <c r="I20" s="13">
        <v>-87500.01</v>
      </c>
      <c r="J20" s="13">
        <v>225719.25</v>
      </c>
      <c r="K20" s="13">
        <v>79268.55</v>
      </c>
      <c r="L20" s="13">
        <v>245440</v>
      </c>
      <c r="M20" s="13">
        <v>97373.29</v>
      </c>
      <c r="N20" s="13">
        <v>98716.6</v>
      </c>
      <c r="O20" s="13"/>
      <c r="P20" s="13">
        <v>0</v>
      </c>
      <c r="Q20" s="13">
        <v>0</v>
      </c>
      <c r="R20" s="13">
        <f t="shared" ref="R20:R27" si="6">+F20+G20+H20+I20+J20+K20+L20+M20+N20+O20+P20+Q20</f>
        <v>746517.69000000006</v>
      </c>
    </row>
    <row r="21" spans="3:18" x14ac:dyDescent="0.25">
      <c r="C21" s="4" t="s">
        <v>10</v>
      </c>
      <c r="D21" s="13">
        <v>4920000</v>
      </c>
      <c r="E21" s="13">
        <v>4920000</v>
      </c>
      <c r="F21" s="19">
        <v>0</v>
      </c>
      <c r="G21" s="14">
        <v>0</v>
      </c>
      <c r="H21" s="14">
        <v>0</v>
      </c>
      <c r="I21" s="13">
        <v>482300</v>
      </c>
      <c r="J21" s="13">
        <v>0</v>
      </c>
      <c r="K21" s="13">
        <v>83650</v>
      </c>
      <c r="L21" s="13">
        <v>104200</v>
      </c>
      <c r="M21" s="13">
        <v>144122.5</v>
      </c>
      <c r="N21" s="13">
        <v>568640</v>
      </c>
      <c r="O21" s="13">
        <v>0</v>
      </c>
      <c r="P21" s="13">
        <v>0</v>
      </c>
      <c r="Q21" s="13">
        <v>0</v>
      </c>
      <c r="R21" s="13">
        <f t="shared" si="6"/>
        <v>1382912.5</v>
      </c>
    </row>
    <row r="22" spans="3:18" x14ac:dyDescent="0.25">
      <c r="C22" s="4" t="s">
        <v>11</v>
      </c>
      <c r="D22" s="13">
        <v>550000</v>
      </c>
      <c r="E22" s="13">
        <v>550000</v>
      </c>
      <c r="F22" s="19">
        <v>0</v>
      </c>
      <c r="G22" s="14">
        <v>0</v>
      </c>
      <c r="H22" s="14">
        <v>0</v>
      </c>
      <c r="I22" s="14">
        <v>0</v>
      </c>
      <c r="J22" s="14">
        <v>0</v>
      </c>
      <c r="K22" s="13">
        <v>3450</v>
      </c>
      <c r="L22" s="13">
        <v>6227</v>
      </c>
      <c r="M22" s="13">
        <v>0</v>
      </c>
      <c r="N22" s="13">
        <v>8654</v>
      </c>
      <c r="O22" s="13"/>
      <c r="P22" s="13">
        <v>0</v>
      </c>
      <c r="Q22" s="13">
        <v>0</v>
      </c>
      <c r="R22" s="13">
        <f t="shared" si="6"/>
        <v>18331</v>
      </c>
    </row>
    <row r="23" spans="3:18" x14ac:dyDescent="0.25">
      <c r="C23" s="4" t="s">
        <v>12</v>
      </c>
      <c r="D23" s="13">
        <v>8600000</v>
      </c>
      <c r="E23" s="13">
        <v>9530204</v>
      </c>
      <c r="F23" s="19">
        <v>345000</v>
      </c>
      <c r="G23" s="14">
        <v>345000</v>
      </c>
      <c r="H23" s="13">
        <v>345000</v>
      </c>
      <c r="I23" s="13">
        <v>345000</v>
      </c>
      <c r="J23" s="13">
        <v>345000</v>
      </c>
      <c r="K23" s="13">
        <v>345000</v>
      </c>
      <c r="L23" s="13">
        <v>475000</v>
      </c>
      <c r="M23" s="13">
        <v>345000</v>
      </c>
      <c r="N23" s="13">
        <v>0</v>
      </c>
      <c r="O23" s="13"/>
      <c r="P23" s="13">
        <v>0</v>
      </c>
      <c r="Q23" s="13">
        <v>0</v>
      </c>
      <c r="R23" s="13">
        <f t="shared" si="6"/>
        <v>2890000</v>
      </c>
    </row>
    <row r="24" spans="3:18" x14ac:dyDescent="0.25">
      <c r="C24" s="4" t="s">
        <v>13</v>
      </c>
      <c r="D24" s="13">
        <v>8220000</v>
      </c>
      <c r="E24" s="13">
        <v>8220000</v>
      </c>
      <c r="F24" s="18">
        <v>155385.78</v>
      </c>
      <c r="G24" s="13">
        <v>340488.75</v>
      </c>
      <c r="H24" s="13">
        <v>346665.35</v>
      </c>
      <c r="I24" s="13">
        <v>370856.95</v>
      </c>
      <c r="J24" s="13">
        <v>488519.26</v>
      </c>
      <c r="K24" s="13">
        <v>618656.88</v>
      </c>
      <c r="L24" s="13">
        <v>400712.59</v>
      </c>
      <c r="M24" s="13">
        <v>404841.99</v>
      </c>
      <c r="N24" s="13">
        <v>193542.11</v>
      </c>
      <c r="O24" s="13"/>
      <c r="P24" s="13">
        <v>0</v>
      </c>
      <c r="Q24" s="13">
        <v>0</v>
      </c>
      <c r="R24" s="13">
        <f t="shared" si="6"/>
        <v>3319669.6599999997</v>
      </c>
    </row>
    <row r="25" spans="3:18" x14ac:dyDescent="0.25">
      <c r="C25" s="4" t="s">
        <v>14</v>
      </c>
      <c r="D25" s="13">
        <v>3900000</v>
      </c>
      <c r="E25" s="13">
        <v>3900000</v>
      </c>
      <c r="F25" s="19">
        <v>0</v>
      </c>
      <c r="G25" s="14">
        <v>0</v>
      </c>
      <c r="H25" s="14">
        <v>0</v>
      </c>
      <c r="I25" s="14">
        <v>0</v>
      </c>
      <c r="J25" s="13">
        <v>52805</v>
      </c>
      <c r="K25" s="13">
        <v>758402</v>
      </c>
      <c r="L25" s="13">
        <v>290267.87</v>
      </c>
      <c r="M25" s="13">
        <v>13532.81</v>
      </c>
      <c r="N25" s="13">
        <v>34943.82</v>
      </c>
      <c r="O25" s="13">
        <v>0</v>
      </c>
      <c r="P25" s="13">
        <v>0</v>
      </c>
      <c r="Q25" s="13">
        <v>0</v>
      </c>
      <c r="R25" s="13">
        <f t="shared" si="6"/>
        <v>1149951.5000000002</v>
      </c>
    </row>
    <row r="26" spans="3:18" x14ac:dyDescent="0.25">
      <c r="C26" s="4" t="s">
        <v>15</v>
      </c>
      <c r="D26" s="13">
        <v>13402200</v>
      </c>
      <c r="E26" s="13">
        <v>16416227</v>
      </c>
      <c r="F26" s="19">
        <v>0</v>
      </c>
      <c r="G26" s="14">
        <v>0</v>
      </c>
      <c r="H26" s="13">
        <v>145100</v>
      </c>
      <c r="I26" s="13">
        <v>-1600</v>
      </c>
      <c r="J26" s="13">
        <v>256800</v>
      </c>
      <c r="K26" s="13">
        <v>179691.88</v>
      </c>
      <c r="L26" s="13">
        <v>25635.79</v>
      </c>
      <c r="M26" s="13">
        <v>203887.76</v>
      </c>
      <c r="N26" s="13">
        <v>159479.82999999999</v>
      </c>
      <c r="O26" s="13"/>
      <c r="P26" s="13">
        <v>0</v>
      </c>
      <c r="Q26" s="13">
        <v>0</v>
      </c>
      <c r="R26" s="13">
        <f t="shared" si="6"/>
        <v>968995.26</v>
      </c>
    </row>
    <row r="27" spans="3:18" x14ac:dyDescent="0.25">
      <c r="C27" s="4" t="s">
        <v>16</v>
      </c>
      <c r="D27" s="13">
        <v>5200000</v>
      </c>
      <c r="E27" s="13">
        <v>5200000</v>
      </c>
      <c r="F27" s="19">
        <v>0</v>
      </c>
      <c r="G27" s="14">
        <v>0</v>
      </c>
      <c r="H27" s="14">
        <v>0</v>
      </c>
      <c r="I27" s="14">
        <v>0</v>
      </c>
      <c r="J27" s="13">
        <v>127912</v>
      </c>
      <c r="K27" s="13">
        <v>0</v>
      </c>
      <c r="L27" s="13">
        <v>59472</v>
      </c>
      <c r="M27" s="13">
        <v>55135.5</v>
      </c>
      <c r="N27" s="13">
        <v>12390</v>
      </c>
      <c r="O27" s="13"/>
      <c r="P27" s="13">
        <v>0</v>
      </c>
      <c r="Q27" s="13">
        <v>0</v>
      </c>
      <c r="R27" s="13">
        <f t="shared" si="6"/>
        <v>254909.5</v>
      </c>
    </row>
    <row r="28" spans="3:18" x14ac:dyDescent="0.25">
      <c r="C28" s="3" t="s">
        <v>17</v>
      </c>
      <c r="D28" s="12">
        <f>+D29+D30+D31+D32+D33+D34+D35+D36+D37</f>
        <v>36349830</v>
      </c>
      <c r="E28" s="12">
        <f>+E29+E30+E31+E32+E33+E34+E35+E36+E37</f>
        <v>46031796</v>
      </c>
      <c r="F28" s="20">
        <f t="shared" ref="F28:L28" si="7">+F29+F30+F31+F32+F33+F34+F35+F36+F37</f>
        <v>0</v>
      </c>
      <c r="G28" s="15">
        <f t="shared" si="7"/>
        <v>0</v>
      </c>
      <c r="H28" s="15">
        <f t="shared" si="7"/>
        <v>0</v>
      </c>
      <c r="I28" s="12">
        <f t="shared" si="7"/>
        <v>48800</v>
      </c>
      <c r="J28" s="12">
        <f t="shared" si="7"/>
        <v>2840458.49</v>
      </c>
      <c r="K28" s="12">
        <f t="shared" si="7"/>
        <v>2431315.9500000002</v>
      </c>
      <c r="L28" s="12">
        <f t="shared" si="7"/>
        <v>554652.24</v>
      </c>
      <c r="M28" s="12">
        <f t="shared" ref="M28:Q28" si="8">+M29+M30+M31+M32+M33+M34+M35+M36+M37</f>
        <v>4170573.96</v>
      </c>
      <c r="N28" s="12">
        <f t="shared" si="8"/>
        <v>454051.58</v>
      </c>
      <c r="O28" s="12"/>
      <c r="P28" s="12">
        <f t="shared" si="8"/>
        <v>0</v>
      </c>
      <c r="Q28" s="12">
        <f t="shared" si="8"/>
        <v>0</v>
      </c>
      <c r="R28" s="12">
        <f t="shared" ref="R28" si="9">+R29+R30+R31+R32+R33+R34+R35+R36+R37</f>
        <v>10499852.220000001</v>
      </c>
    </row>
    <row r="29" spans="3:18" x14ac:dyDescent="0.25">
      <c r="C29" s="4" t="s">
        <v>18</v>
      </c>
      <c r="D29" s="13">
        <v>550000</v>
      </c>
      <c r="E29" s="13">
        <v>550000</v>
      </c>
      <c r="F29" s="19">
        <v>0</v>
      </c>
      <c r="G29" s="14">
        <v>0</v>
      </c>
      <c r="H29" s="14">
        <v>0</v>
      </c>
      <c r="I29" s="13">
        <v>48800</v>
      </c>
      <c r="J29" s="13">
        <v>10400</v>
      </c>
      <c r="K29" s="13">
        <v>79635.89</v>
      </c>
      <c r="L29" s="13">
        <v>71262.929999999993</v>
      </c>
      <c r="M29" s="13">
        <v>218002</v>
      </c>
      <c r="N29" s="13">
        <v>128329.25</v>
      </c>
      <c r="O29" s="13"/>
      <c r="P29" s="13">
        <v>0</v>
      </c>
      <c r="Q29" s="13">
        <v>0</v>
      </c>
      <c r="R29" s="13">
        <f>+F29+G29+H29+I29+J29+K29+L29+M29+N29+O29+P29+Q29</f>
        <v>556430.07000000007</v>
      </c>
    </row>
    <row r="30" spans="3:18" x14ac:dyDescent="0.25">
      <c r="C30" s="4" t="s">
        <v>19</v>
      </c>
      <c r="D30" s="13">
        <v>5000000</v>
      </c>
      <c r="E30" s="13">
        <v>5000000</v>
      </c>
      <c r="F30" s="19">
        <v>0</v>
      </c>
      <c r="G30" s="14">
        <v>0</v>
      </c>
      <c r="H30" s="14">
        <v>0</v>
      </c>
      <c r="I30" s="14">
        <v>0</v>
      </c>
      <c r="J30" s="14">
        <v>0</v>
      </c>
      <c r="K30" s="13">
        <v>4599</v>
      </c>
      <c r="L30" s="13">
        <v>4484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f t="shared" ref="R30:R37" si="10">+F30+G30+H30+I30+J30+K30+L30+M30+N30+O30+P30+Q30</f>
        <v>9083</v>
      </c>
    </row>
    <row r="31" spans="3:18" x14ac:dyDescent="0.25">
      <c r="C31" s="4" t="s">
        <v>20</v>
      </c>
      <c r="D31" s="13">
        <v>4696000</v>
      </c>
      <c r="E31" s="13">
        <v>4696000</v>
      </c>
      <c r="F31" s="19">
        <v>0</v>
      </c>
      <c r="G31" s="14">
        <v>0</v>
      </c>
      <c r="H31" s="14">
        <v>0</v>
      </c>
      <c r="I31" s="14">
        <v>0</v>
      </c>
      <c r="J31" s="13">
        <v>289733.90000000002</v>
      </c>
      <c r="K31" s="13">
        <v>16484.240000000002</v>
      </c>
      <c r="L31" s="13">
        <v>259468.5</v>
      </c>
      <c r="M31" s="13">
        <v>208054.7</v>
      </c>
      <c r="N31" s="13">
        <v>9536</v>
      </c>
      <c r="O31" s="13">
        <v>0</v>
      </c>
      <c r="P31" s="13">
        <v>0</v>
      </c>
      <c r="Q31" s="13">
        <v>0</v>
      </c>
      <c r="R31" s="13">
        <f t="shared" si="10"/>
        <v>783277.34000000008</v>
      </c>
    </row>
    <row r="32" spans="3:18" x14ac:dyDescent="0.25">
      <c r="C32" s="4" t="s">
        <v>21</v>
      </c>
      <c r="D32" s="13">
        <v>0</v>
      </c>
      <c r="E32" s="13">
        <v>0</v>
      </c>
      <c r="F32" s="19">
        <v>0</v>
      </c>
      <c r="G32" s="14">
        <v>0</v>
      </c>
      <c r="H32" s="14">
        <v>0</v>
      </c>
      <c r="I32" s="14">
        <v>0</v>
      </c>
      <c r="J32" s="14">
        <v>0</v>
      </c>
      <c r="K32" s="13">
        <v>8152.97</v>
      </c>
      <c r="L32" s="13">
        <v>43284.5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f t="shared" si="10"/>
        <v>51437.47</v>
      </c>
    </row>
    <row r="33" spans="3:18" x14ac:dyDescent="0.25">
      <c r="C33" s="4" t="s">
        <v>22</v>
      </c>
      <c r="D33" s="13">
        <v>450000</v>
      </c>
      <c r="E33" s="13">
        <v>450000</v>
      </c>
      <c r="F33" s="19">
        <v>0</v>
      </c>
      <c r="G33" s="14">
        <v>0</v>
      </c>
      <c r="H33" s="14">
        <v>0</v>
      </c>
      <c r="I33" s="14">
        <v>0</v>
      </c>
      <c r="J33" s="13">
        <v>5428</v>
      </c>
      <c r="K33" s="13">
        <v>7235.86</v>
      </c>
      <c r="L33" s="13">
        <v>4342.2</v>
      </c>
      <c r="M33" s="13">
        <v>258303.35</v>
      </c>
      <c r="N33" s="13">
        <v>83297.56</v>
      </c>
      <c r="O33" s="13"/>
      <c r="P33" s="13">
        <v>0</v>
      </c>
      <c r="Q33" s="13">
        <v>0</v>
      </c>
      <c r="R33" s="13">
        <f t="shared" si="10"/>
        <v>358606.97000000003</v>
      </c>
    </row>
    <row r="34" spans="3:18" x14ac:dyDescent="0.25">
      <c r="C34" s="4" t="s">
        <v>23</v>
      </c>
      <c r="D34" s="13">
        <v>0</v>
      </c>
      <c r="E34" s="13">
        <v>0</v>
      </c>
      <c r="F34" s="19">
        <v>0</v>
      </c>
      <c r="G34" s="14">
        <v>0</v>
      </c>
      <c r="H34" s="14">
        <v>0</v>
      </c>
      <c r="I34" s="14">
        <v>0</v>
      </c>
      <c r="J34" s="14">
        <v>0</v>
      </c>
      <c r="K34" s="13">
        <v>6314.66</v>
      </c>
      <c r="L34" s="13">
        <v>14235</v>
      </c>
      <c r="M34" s="13">
        <v>10204</v>
      </c>
      <c r="N34" s="13">
        <v>3496.29</v>
      </c>
      <c r="O34" s="13"/>
      <c r="P34" s="13">
        <v>0</v>
      </c>
      <c r="Q34" s="13">
        <v>0</v>
      </c>
      <c r="R34" s="13">
        <f t="shared" si="10"/>
        <v>34249.949999999997</v>
      </c>
    </row>
    <row r="35" spans="3:18" x14ac:dyDescent="0.25">
      <c r="C35" s="4" t="s">
        <v>24</v>
      </c>
      <c r="D35" s="13">
        <v>14775000</v>
      </c>
      <c r="E35" s="13">
        <v>14775000</v>
      </c>
      <c r="F35" s="19">
        <v>0</v>
      </c>
      <c r="G35" s="14">
        <v>0</v>
      </c>
      <c r="H35" s="14">
        <v>0</v>
      </c>
      <c r="I35" s="14">
        <v>0</v>
      </c>
      <c r="J35" s="13">
        <v>2281920.2200000002</v>
      </c>
      <c r="K35" s="13">
        <v>2246575</v>
      </c>
      <c r="L35" s="13">
        <v>14379.15</v>
      </c>
      <c r="M35" s="13">
        <v>2378433.46</v>
      </c>
      <c r="N35" s="13">
        <v>27614.92</v>
      </c>
      <c r="O35" s="13"/>
      <c r="P35" s="13">
        <v>0</v>
      </c>
      <c r="Q35" s="13">
        <v>0</v>
      </c>
      <c r="R35" s="13">
        <f t="shared" si="10"/>
        <v>6948922.7500000009</v>
      </c>
    </row>
    <row r="36" spans="3:18" x14ac:dyDescent="0.25">
      <c r="C36" s="4" t="s">
        <v>25</v>
      </c>
      <c r="D36" s="13">
        <v>0</v>
      </c>
      <c r="E36" s="13">
        <v>0</v>
      </c>
      <c r="F36" s="19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3">
        <f t="shared" si="10"/>
        <v>0</v>
      </c>
    </row>
    <row r="37" spans="3:18" x14ac:dyDescent="0.25">
      <c r="C37" s="4" t="s">
        <v>26</v>
      </c>
      <c r="D37" s="13">
        <v>10878830</v>
      </c>
      <c r="E37" s="13">
        <v>20560796</v>
      </c>
      <c r="F37" s="19">
        <v>0</v>
      </c>
      <c r="G37" s="14">
        <v>0</v>
      </c>
      <c r="H37" s="14">
        <v>0</v>
      </c>
      <c r="I37" s="14">
        <v>0</v>
      </c>
      <c r="J37" s="13">
        <v>252976.37</v>
      </c>
      <c r="K37" s="13">
        <v>62318.33</v>
      </c>
      <c r="L37" s="13">
        <v>143195.96</v>
      </c>
      <c r="M37" s="13">
        <v>1097576.45</v>
      </c>
      <c r="N37" s="13">
        <v>201777.56</v>
      </c>
      <c r="O37" s="13"/>
      <c r="P37" s="13">
        <v>0</v>
      </c>
      <c r="Q37" s="13">
        <v>0</v>
      </c>
      <c r="R37" s="13">
        <f t="shared" si="10"/>
        <v>1757844.67</v>
      </c>
    </row>
    <row r="38" spans="3:18" x14ac:dyDescent="0.25">
      <c r="C38" s="3" t="s">
        <v>27</v>
      </c>
      <c r="D38" s="12">
        <f>+D39+D40+D41+D42+D43+D44+D45+D46</f>
        <v>0</v>
      </c>
      <c r="E38" s="12">
        <f>+E39+E40+E41+E42+E43+E44+E45</f>
        <v>0</v>
      </c>
      <c r="F38" s="20">
        <f t="shared" ref="F38:L38" si="11">+F39+F40+F41+F42+F43+F44+F45</f>
        <v>0</v>
      </c>
      <c r="G38" s="15">
        <f t="shared" si="11"/>
        <v>0</v>
      </c>
      <c r="H38" s="15">
        <f t="shared" si="11"/>
        <v>0</v>
      </c>
      <c r="I38" s="15">
        <f t="shared" si="11"/>
        <v>0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ref="M38:Q38" si="12">+M39+M40+M41+M42+M43+M44+M45</f>
        <v>0</v>
      </c>
      <c r="N38" s="15">
        <f t="shared" si="12"/>
        <v>0</v>
      </c>
      <c r="O38" s="15">
        <f t="shared" si="12"/>
        <v>0</v>
      </c>
      <c r="P38" s="15">
        <f t="shared" si="12"/>
        <v>0</v>
      </c>
      <c r="Q38" s="15">
        <f t="shared" si="12"/>
        <v>0</v>
      </c>
      <c r="R38" s="15">
        <f t="shared" ref="R38" si="13">+R39+R40+R41+R42+R43+R44+R45</f>
        <v>0</v>
      </c>
    </row>
    <row r="39" spans="3:18" x14ac:dyDescent="0.25">
      <c r="C39" s="4" t="s">
        <v>28</v>
      </c>
      <c r="D39" s="13">
        <v>0</v>
      </c>
      <c r="E39" s="13">
        <v>0</v>
      </c>
      <c r="F39" s="19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f>+F39+G39+H39+I39+J39+K39+L39+M39+N39+O39+P39+Q39</f>
        <v>0</v>
      </c>
    </row>
    <row r="40" spans="3:18" x14ac:dyDescent="0.25">
      <c r="C40" s="4" t="s">
        <v>29</v>
      </c>
      <c r="D40" s="13">
        <v>0</v>
      </c>
      <c r="E40" s="13">
        <v>0</v>
      </c>
      <c r="F40" s="19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f t="shared" ref="R40:R53" si="14">+F40+G40+H40+I40+J40+K40+L40+M40+N40+O40+P40+Q40</f>
        <v>0</v>
      </c>
    </row>
    <row r="41" spans="3:18" x14ac:dyDescent="0.25">
      <c r="C41" s="4" t="s">
        <v>30</v>
      </c>
      <c r="D41" s="13">
        <v>0</v>
      </c>
      <c r="E41" s="13">
        <v>0</v>
      </c>
      <c r="F41" s="19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f t="shared" si="14"/>
        <v>0</v>
      </c>
    </row>
    <row r="42" spans="3:18" x14ac:dyDescent="0.25">
      <c r="C42" s="4" t="s">
        <v>31</v>
      </c>
      <c r="D42" s="13">
        <v>0</v>
      </c>
      <c r="E42" s="13">
        <v>0</v>
      </c>
      <c r="F42" s="19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f t="shared" si="14"/>
        <v>0</v>
      </c>
    </row>
    <row r="43" spans="3:18" x14ac:dyDescent="0.25">
      <c r="C43" s="4" t="s">
        <v>32</v>
      </c>
      <c r="D43" s="13">
        <v>0</v>
      </c>
      <c r="E43" s="13">
        <v>0</v>
      </c>
      <c r="F43" s="19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f t="shared" si="14"/>
        <v>0</v>
      </c>
    </row>
    <row r="44" spans="3:18" x14ac:dyDescent="0.25">
      <c r="C44" s="4" t="s">
        <v>33</v>
      </c>
      <c r="D44" s="13">
        <v>0</v>
      </c>
      <c r="E44" s="13">
        <v>0</v>
      </c>
      <c r="F44" s="19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f t="shared" si="14"/>
        <v>0</v>
      </c>
    </row>
    <row r="45" spans="3:18" x14ac:dyDescent="0.25">
      <c r="C45" s="4" t="s">
        <v>34</v>
      </c>
      <c r="D45" s="13">
        <v>0</v>
      </c>
      <c r="E45" s="13">
        <v>0</v>
      </c>
      <c r="F45" s="19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f t="shared" si="14"/>
        <v>0</v>
      </c>
    </row>
    <row r="46" spans="3:18" x14ac:dyDescent="0.25">
      <c r="C46" s="4" t="s">
        <v>35</v>
      </c>
      <c r="D46" s="12">
        <f>+D47+D48+D49+D50+D51+D52+D53</f>
        <v>0</v>
      </c>
      <c r="E46" s="12">
        <f>+E47+E48+E49+E50+E51+E52+E53</f>
        <v>0</v>
      </c>
      <c r="F46" s="20">
        <f t="shared" ref="F46:L46" si="15">+F47+F48+F49+F50+F51+F52+F53</f>
        <v>0</v>
      </c>
      <c r="G46" s="15">
        <f t="shared" si="15"/>
        <v>0</v>
      </c>
      <c r="H46" s="15">
        <f t="shared" si="15"/>
        <v>0</v>
      </c>
      <c r="I46" s="15">
        <f t="shared" si="15"/>
        <v>0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ref="M46:Q46" si="16">+M47+M48+M49+M50+M51+M52+M53</f>
        <v>0</v>
      </c>
      <c r="N46" s="15">
        <f t="shared" si="16"/>
        <v>0</v>
      </c>
      <c r="O46" s="15">
        <f t="shared" si="16"/>
        <v>0</v>
      </c>
      <c r="P46" s="15">
        <f t="shared" si="16"/>
        <v>0</v>
      </c>
      <c r="Q46" s="15">
        <f t="shared" si="16"/>
        <v>0</v>
      </c>
      <c r="R46" s="14">
        <f t="shared" si="14"/>
        <v>0</v>
      </c>
    </row>
    <row r="47" spans="3:18" x14ac:dyDescent="0.25">
      <c r="C47" s="3" t="s">
        <v>36</v>
      </c>
      <c r="D47" s="13">
        <f>+D48+D49+D50+D51+D52+D53</f>
        <v>0</v>
      </c>
      <c r="E47" s="13">
        <v>0</v>
      </c>
      <c r="F47" s="19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f t="shared" si="14"/>
        <v>0</v>
      </c>
    </row>
    <row r="48" spans="3:18" x14ac:dyDescent="0.25">
      <c r="C48" s="4" t="s">
        <v>37</v>
      </c>
      <c r="D48" s="14">
        <v>0</v>
      </c>
      <c r="E48" s="14">
        <v>0</v>
      </c>
      <c r="F48" s="19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f t="shared" si="14"/>
        <v>0</v>
      </c>
    </row>
    <row r="49" spans="3:18" x14ac:dyDescent="0.25">
      <c r="C49" s="4" t="s">
        <v>38</v>
      </c>
      <c r="D49" s="14">
        <v>0</v>
      </c>
      <c r="E49" s="14">
        <v>0</v>
      </c>
      <c r="F49" s="19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f t="shared" si="14"/>
        <v>0</v>
      </c>
    </row>
    <row r="50" spans="3:18" x14ac:dyDescent="0.25">
      <c r="C50" s="4" t="s">
        <v>39</v>
      </c>
      <c r="D50" s="14">
        <v>0</v>
      </c>
      <c r="E50" s="14">
        <v>0</v>
      </c>
      <c r="F50" s="19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f t="shared" si="14"/>
        <v>0</v>
      </c>
    </row>
    <row r="51" spans="3:18" x14ac:dyDescent="0.25">
      <c r="C51" s="4" t="s">
        <v>40</v>
      </c>
      <c r="D51" s="14">
        <v>0</v>
      </c>
      <c r="E51" s="14">
        <v>0</v>
      </c>
      <c r="F51" s="19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f t="shared" si="14"/>
        <v>0</v>
      </c>
    </row>
    <row r="52" spans="3:18" x14ac:dyDescent="0.25">
      <c r="C52" s="4" t="s">
        <v>41</v>
      </c>
      <c r="D52" s="14">
        <v>0</v>
      </c>
      <c r="E52" s="14">
        <v>0</v>
      </c>
      <c r="F52" s="19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f t="shared" si="14"/>
        <v>0</v>
      </c>
    </row>
    <row r="53" spans="3:18" x14ac:dyDescent="0.25">
      <c r="C53" s="4" t="s">
        <v>42</v>
      </c>
      <c r="D53" s="14">
        <v>0</v>
      </c>
      <c r="E53" s="14">
        <v>0</v>
      </c>
      <c r="F53" s="19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f t="shared" si="14"/>
        <v>0</v>
      </c>
    </row>
    <row r="54" spans="3:18" x14ac:dyDescent="0.25">
      <c r="C54" s="3" t="s">
        <v>43</v>
      </c>
      <c r="D54" s="12">
        <f>+D55+D56+D57+D58+D59+D60+D61+D62+D63</f>
        <v>29350000</v>
      </c>
      <c r="E54" s="12">
        <f>+E55+E56+E57+E58+E59+E60+E61+E62+E63</f>
        <v>41804627</v>
      </c>
      <c r="F54" s="20">
        <f t="shared" ref="F54:L54" si="17">+F55+F56+F57+F58+F59+F60+F61+F62+F63</f>
        <v>0</v>
      </c>
      <c r="G54" s="15">
        <f t="shared" si="17"/>
        <v>0</v>
      </c>
      <c r="H54" s="15">
        <f t="shared" si="17"/>
        <v>0</v>
      </c>
      <c r="I54" s="12">
        <f t="shared" si="17"/>
        <v>180642</v>
      </c>
      <c r="J54" s="12">
        <f t="shared" si="17"/>
        <v>0</v>
      </c>
      <c r="K54" s="12">
        <f t="shared" si="17"/>
        <v>0</v>
      </c>
      <c r="L54" s="12">
        <f t="shared" si="17"/>
        <v>0</v>
      </c>
      <c r="M54" s="12">
        <f t="shared" ref="M54:Q54" si="18">+M55+M56+M57+M58+M59+M60+M61+M62+M63</f>
        <v>2975.72</v>
      </c>
      <c r="N54" s="12">
        <f t="shared" si="18"/>
        <v>4500</v>
      </c>
      <c r="O54" s="12"/>
      <c r="P54" s="12">
        <f t="shared" si="18"/>
        <v>0</v>
      </c>
      <c r="Q54" s="12">
        <f t="shared" si="18"/>
        <v>0</v>
      </c>
      <c r="R54" s="12">
        <f t="shared" ref="R54" si="19">+R55+R56+R57+R58+R59+R60+R61+R62+R63</f>
        <v>188117.72</v>
      </c>
    </row>
    <row r="55" spans="3:18" x14ac:dyDescent="0.25">
      <c r="C55" s="4" t="s">
        <v>44</v>
      </c>
      <c r="D55" s="13">
        <v>26350000</v>
      </c>
      <c r="E55" s="13">
        <v>27881200</v>
      </c>
      <c r="F55" s="19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f>+F55+G55+H55+I55+J55+K55+L55+M55+N55+O55+P55+Q55</f>
        <v>0</v>
      </c>
    </row>
    <row r="56" spans="3:18" x14ac:dyDescent="0.25">
      <c r="C56" s="4" t="s">
        <v>45</v>
      </c>
      <c r="D56" s="13">
        <v>0</v>
      </c>
      <c r="E56" s="13">
        <v>0</v>
      </c>
      <c r="F56" s="19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f t="shared" ref="R56:R63" si="20">+F56+G56+H56+I56+J56+K56+L56+M56+N56+O56+P56+Q56</f>
        <v>0</v>
      </c>
    </row>
    <row r="57" spans="3:18" x14ac:dyDescent="0.25">
      <c r="C57" s="4" t="s">
        <v>46</v>
      </c>
      <c r="D57" s="13">
        <v>0</v>
      </c>
      <c r="E57" s="13">
        <v>0</v>
      </c>
      <c r="F57" s="19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f t="shared" si="20"/>
        <v>0</v>
      </c>
    </row>
    <row r="58" spans="3:18" x14ac:dyDescent="0.25">
      <c r="C58" s="4" t="s">
        <v>47</v>
      </c>
      <c r="D58" s="13">
        <v>0</v>
      </c>
      <c r="E58" s="13">
        <v>0</v>
      </c>
      <c r="F58" s="19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f t="shared" si="20"/>
        <v>0</v>
      </c>
    </row>
    <row r="59" spans="3:18" x14ac:dyDescent="0.25">
      <c r="C59" s="4" t="s">
        <v>48</v>
      </c>
      <c r="D59" s="13">
        <v>0</v>
      </c>
      <c r="E59" s="13">
        <v>0</v>
      </c>
      <c r="F59" s="19">
        <v>0</v>
      </c>
      <c r="G59" s="14">
        <v>0</v>
      </c>
      <c r="H59" s="14">
        <v>0</v>
      </c>
      <c r="I59" s="13">
        <v>0</v>
      </c>
      <c r="J59" s="14">
        <v>0</v>
      </c>
      <c r="K59" s="14">
        <v>0</v>
      </c>
      <c r="L59" s="14">
        <v>0</v>
      </c>
      <c r="M59" s="13">
        <v>2975.72</v>
      </c>
      <c r="N59" s="13">
        <v>4500</v>
      </c>
      <c r="O59" s="14">
        <v>0</v>
      </c>
      <c r="P59" s="14">
        <v>0</v>
      </c>
      <c r="Q59" s="14">
        <v>0</v>
      </c>
      <c r="R59" s="14">
        <f t="shared" si="20"/>
        <v>7475.7199999999993</v>
      </c>
    </row>
    <row r="60" spans="3:18" x14ac:dyDescent="0.25">
      <c r="C60" s="4" t="s">
        <v>49</v>
      </c>
      <c r="D60" s="13">
        <v>0</v>
      </c>
      <c r="E60" s="13">
        <v>0</v>
      </c>
      <c r="F60" s="19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f t="shared" si="20"/>
        <v>0</v>
      </c>
    </row>
    <row r="61" spans="3:18" x14ac:dyDescent="0.25">
      <c r="C61" s="4" t="s">
        <v>50</v>
      </c>
      <c r="D61" s="13">
        <v>0</v>
      </c>
      <c r="E61" s="13">
        <v>0</v>
      </c>
      <c r="F61" s="19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f t="shared" si="20"/>
        <v>0</v>
      </c>
    </row>
    <row r="62" spans="3:18" x14ac:dyDescent="0.25">
      <c r="C62" s="4" t="s">
        <v>51</v>
      </c>
      <c r="D62" s="13">
        <v>0</v>
      </c>
      <c r="E62" s="13">
        <v>10923427</v>
      </c>
      <c r="F62" s="19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f t="shared" si="20"/>
        <v>0</v>
      </c>
    </row>
    <row r="63" spans="3:18" x14ac:dyDescent="0.25">
      <c r="C63" s="4" t="s">
        <v>52</v>
      </c>
      <c r="D63" s="13">
        <v>3000000</v>
      </c>
      <c r="E63" s="13">
        <v>3000000</v>
      </c>
      <c r="F63" s="19">
        <v>0</v>
      </c>
      <c r="G63" s="14">
        <v>0</v>
      </c>
      <c r="H63" s="14">
        <v>0</v>
      </c>
      <c r="I63" s="13">
        <v>180642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/>
      <c r="P63" s="13">
        <v>0</v>
      </c>
      <c r="Q63" s="13">
        <v>0</v>
      </c>
      <c r="R63" s="13">
        <f t="shared" si="20"/>
        <v>180642</v>
      </c>
    </row>
    <row r="64" spans="3:18" x14ac:dyDescent="0.25">
      <c r="C64" s="3" t="s">
        <v>53</v>
      </c>
      <c r="D64" s="12">
        <f>+D65+D66+D67+D68</f>
        <v>0</v>
      </c>
      <c r="E64" s="12">
        <f>+E65+E66+E67+E68</f>
        <v>0</v>
      </c>
      <c r="F64" s="20">
        <f t="shared" ref="F64:L64" si="21">+F65+F66+F67+F68</f>
        <v>0</v>
      </c>
      <c r="G64" s="15">
        <f t="shared" si="21"/>
        <v>0</v>
      </c>
      <c r="H64" s="15">
        <f t="shared" si="21"/>
        <v>0</v>
      </c>
      <c r="I64" s="15">
        <f t="shared" si="21"/>
        <v>0</v>
      </c>
      <c r="J64" s="15">
        <f t="shared" si="21"/>
        <v>0</v>
      </c>
      <c r="K64" s="15">
        <f t="shared" si="21"/>
        <v>0</v>
      </c>
      <c r="L64" s="15">
        <f t="shared" si="21"/>
        <v>0</v>
      </c>
      <c r="M64" s="15">
        <f t="shared" ref="M64:Q64" si="22">+M65+M66+M67+M68</f>
        <v>0</v>
      </c>
      <c r="N64" s="15">
        <f t="shared" si="22"/>
        <v>0</v>
      </c>
      <c r="O64" s="15">
        <f t="shared" si="22"/>
        <v>0</v>
      </c>
      <c r="P64" s="15">
        <f t="shared" si="22"/>
        <v>0</v>
      </c>
      <c r="Q64" s="15">
        <f t="shared" si="22"/>
        <v>0</v>
      </c>
      <c r="R64" s="15">
        <f t="shared" ref="R64" si="23">+R65+R66+R67+R68</f>
        <v>0</v>
      </c>
    </row>
    <row r="65" spans="3:18" x14ac:dyDescent="0.25">
      <c r="C65" s="4" t="s">
        <v>54</v>
      </c>
      <c r="D65" s="13">
        <v>0</v>
      </c>
      <c r="E65" s="13">
        <v>0</v>
      </c>
      <c r="F65" s="19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f>+F65+G65+H65+I65+J65+K65+L65+M65+N65+O65+P65+Q65</f>
        <v>0</v>
      </c>
    </row>
    <row r="66" spans="3:18" x14ac:dyDescent="0.25">
      <c r="C66" s="4" t="s">
        <v>55</v>
      </c>
      <c r="D66" s="13">
        <v>0</v>
      </c>
      <c r="E66" s="13">
        <v>0</v>
      </c>
      <c r="F66" s="19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f t="shared" ref="R66:R68" si="24">+F66+G66+H66+I66+J66+K66+L66+M66+N66+O66+P66+Q66</f>
        <v>0</v>
      </c>
    </row>
    <row r="67" spans="3:18" x14ac:dyDescent="0.25">
      <c r="C67" s="4" t="s">
        <v>56</v>
      </c>
      <c r="D67" s="13">
        <v>0</v>
      </c>
      <c r="E67" s="13">
        <v>0</v>
      </c>
      <c r="F67" s="19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f t="shared" si="24"/>
        <v>0</v>
      </c>
    </row>
    <row r="68" spans="3:18" x14ac:dyDescent="0.25">
      <c r="C68" s="4" t="s">
        <v>57</v>
      </c>
      <c r="D68" s="13">
        <v>0</v>
      </c>
      <c r="E68" s="13">
        <v>0</v>
      </c>
      <c r="F68" s="19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f t="shared" si="24"/>
        <v>0</v>
      </c>
    </row>
    <row r="69" spans="3:18" x14ac:dyDescent="0.25">
      <c r="C69" s="3" t="s">
        <v>58</v>
      </c>
      <c r="D69" s="12">
        <f>+D70+D71</f>
        <v>0</v>
      </c>
      <c r="E69" s="12">
        <f>+E70+E71</f>
        <v>0</v>
      </c>
      <c r="F69" s="20">
        <f t="shared" ref="F69:L69" si="25">+F70+F71</f>
        <v>0</v>
      </c>
      <c r="G69" s="15">
        <f t="shared" si="25"/>
        <v>0</v>
      </c>
      <c r="H69" s="15">
        <f t="shared" si="25"/>
        <v>0</v>
      </c>
      <c r="I69" s="15">
        <f t="shared" si="25"/>
        <v>0</v>
      </c>
      <c r="J69" s="15">
        <f t="shared" si="25"/>
        <v>0</v>
      </c>
      <c r="K69" s="15">
        <f t="shared" si="25"/>
        <v>0</v>
      </c>
      <c r="L69" s="15">
        <f t="shared" si="25"/>
        <v>0</v>
      </c>
      <c r="M69" s="15">
        <f t="shared" ref="M69:Q69" si="26">+M70+M71</f>
        <v>0</v>
      </c>
      <c r="N69" s="15">
        <f t="shared" si="26"/>
        <v>0</v>
      </c>
      <c r="O69" s="15">
        <f t="shared" si="26"/>
        <v>0</v>
      </c>
      <c r="P69" s="15">
        <f t="shared" si="26"/>
        <v>0</v>
      </c>
      <c r="Q69" s="15">
        <f t="shared" si="26"/>
        <v>0</v>
      </c>
      <c r="R69" s="15">
        <f t="shared" ref="R69" si="27">+R70+R71</f>
        <v>0</v>
      </c>
    </row>
    <row r="70" spans="3:18" x14ac:dyDescent="0.25">
      <c r="C70" s="4" t="s">
        <v>59</v>
      </c>
      <c r="D70" s="13">
        <v>0</v>
      </c>
      <c r="E70" s="13">
        <v>0</v>
      </c>
      <c r="F70" s="19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f>+F70+G70+H70+I70+J70+K70+L70+M70+N70+O70+P70+Q70</f>
        <v>0</v>
      </c>
    </row>
    <row r="71" spans="3:18" x14ac:dyDescent="0.25">
      <c r="C71" s="4" t="s">
        <v>60</v>
      </c>
      <c r="D71" s="13">
        <v>0</v>
      </c>
      <c r="E71" s="13">
        <v>0</v>
      </c>
      <c r="F71" s="19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f>+F71+G71+H71+I71+J71+K71+L71+M71+N71+O71+P71+Q71</f>
        <v>0</v>
      </c>
    </row>
    <row r="72" spans="3:18" x14ac:dyDescent="0.25">
      <c r="C72" s="3" t="s">
        <v>61</v>
      </c>
      <c r="D72" s="12">
        <f>+D73+D74+D75</f>
        <v>0</v>
      </c>
      <c r="E72" s="12">
        <f>+E73+E74+E75</f>
        <v>0</v>
      </c>
      <c r="F72" s="20">
        <f t="shared" ref="F72:L72" si="28">+F73+F74+F75</f>
        <v>0</v>
      </c>
      <c r="G72" s="15">
        <f t="shared" si="28"/>
        <v>0</v>
      </c>
      <c r="H72" s="15">
        <f t="shared" si="28"/>
        <v>0</v>
      </c>
      <c r="I72" s="15">
        <f t="shared" si="28"/>
        <v>0</v>
      </c>
      <c r="J72" s="15">
        <f t="shared" si="28"/>
        <v>0</v>
      </c>
      <c r="K72" s="15">
        <f t="shared" si="28"/>
        <v>0</v>
      </c>
      <c r="L72" s="15">
        <f t="shared" si="28"/>
        <v>0</v>
      </c>
      <c r="M72" s="15">
        <f t="shared" ref="M72:Q72" si="29">+M73+M74+M75</f>
        <v>0</v>
      </c>
      <c r="N72" s="15">
        <f t="shared" si="29"/>
        <v>0</v>
      </c>
      <c r="O72" s="15">
        <f t="shared" si="29"/>
        <v>0</v>
      </c>
      <c r="P72" s="15">
        <f t="shared" si="29"/>
        <v>0</v>
      </c>
      <c r="Q72" s="15">
        <f t="shared" si="29"/>
        <v>0</v>
      </c>
      <c r="R72" s="15">
        <f t="shared" ref="R72" si="30">+R73+R74+R75</f>
        <v>0</v>
      </c>
    </row>
    <row r="73" spans="3:18" x14ac:dyDescent="0.25">
      <c r="C73" s="4" t="s">
        <v>62</v>
      </c>
      <c r="D73" s="13">
        <v>0</v>
      </c>
      <c r="E73" s="13">
        <v>0</v>
      </c>
      <c r="F73" s="19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f>+F73+G73+H73+I73+J73+K73+L73+M73+N73+O73+P73+Q73</f>
        <v>0</v>
      </c>
    </row>
    <row r="74" spans="3:18" x14ac:dyDescent="0.25">
      <c r="C74" s="4" t="s">
        <v>63</v>
      </c>
      <c r="D74" s="14">
        <v>0</v>
      </c>
      <c r="E74" s="14">
        <v>0</v>
      </c>
      <c r="F74" s="19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f t="shared" ref="R74:R75" si="31">+F74+G74+H74+I74+J74+K74+L74+M74+N74+O74+P74+Q74</f>
        <v>0</v>
      </c>
    </row>
    <row r="75" spans="3:18" x14ac:dyDescent="0.25">
      <c r="C75" s="4" t="s">
        <v>64</v>
      </c>
      <c r="D75" s="14">
        <v>0</v>
      </c>
      <c r="E75" s="14">
        <v>0</v>
      </c>
      <c r="F75" s="19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f t="shared" si="31"/>
        <v>0</v>
      </c>
    </row>
    <row r="76" spans="3:18" x14ac:dyDescent="0.25">
      <c r="C76" s="11" t="s">
        <v>99</v>
      </c>
      <c r="D76" s="16">
        <f>+D12+D18+D28+D38+D46+D54+D64+D69+D72</f>
        <v>780000000</v>
      </c>
      <c r="E76" s="16">
        <f>+E12+E18+E28+E38+E46+E54+E64+E69+E72</f>
        <v>833340385</v>
      </c>
      <c r="F76" s="21">
        <f t="shared" ref="F76:L76" si="32">+F12+F18+F28+F38+F46+F54+F64+F69+F72</f>
        <v>32084326.5</v>
      </c>
      <c r="G76" s="16">
        <f t="shared" si="32"/>
        <v>31758376.27</v>
      </c>
      <c r="H76" s="16">
        <f t="shared" si="32"/>
        <v>32120175.289999999</v>
      </c>
      <c r="I76" s="16">
        <f t="shared" si="32"/>
        <v>44819888.479999997</v>
      </c>
      <c r="J76" s="16">
        <f t="shared" si="32"/>
        <v>55607732.050000004</v>
      </c>
      <c r="K76" s="16">
        <f t="shared" si="32"/>
        <v>37770699.200000003</v>
      </c>
      <c r="L76" s="16">
        <f t="shared" si="32"/>
        <v>38377855.070000008</v>
      </c>
      <c r="M76" s="16">
        <f t="shared" ref="M76:Q76" si="33">+M12+M18+M28+M38+M46+M54+M64+M69+M72</f>
        <v>41833166.220000006</v>
      </c>
      <c r="N76" s="16">
        <f t="shared" si="33"/>
        <v>36254744.009999998</v>
      </c>
      <c r="O76" s="16">
        <f t="shared" si="33"/>
        <v>0</v>
      </c>
      <c r="P76" s="16">
        <f t="shared" si="33"/>
        <v>0</v>
      </c>
      <c r="Q76" s="16">
        <f t="shared" si="33"/>
        <v>0</v>
      </c>
      <c r="R76" s="16">
        <f t="shared" ref="R76" si="34">+R12+R18+R28+R38+R46+R54+R64+R69+R72</f>
        <v>350626963.09000003</v>
      </c>
    </row>
    <row r="77" spans="3:18" x14ac:dyDescent="0.25">
      <c r="C77" s="1" t="s">
        <v>66</v>
      </c>
      <c r="D77" s="23">
        <f t="shared" ref="D77:R77" si="35">+D78+D81+D84</f>
        <v>0</v>
      </c>
      <c r="E77" s="24">
        <f t="shared" si="35"/>
        <v>0</v>
      </c>
      <c r="F77" s="27">
        <f t="shared" si="35"/>
        <v>0</v>
      </c>
      <c r="G77" s="27">
        <f t="shared" si="35"/>
        <v>0</v>
      </c>
      <c r="H77" s="27">
        <f t="shared" si="35"/>
        <v>0</v>
      </c>
      <c r="I77" s="27">
        <f t="shared" si="35"/>
        <v>0</v>
      </c>
      <c r="J77" s="27">
        <f t="shared" si="35"/>
        <v>0</v>
      </c>
      <c r="K77" s="27">
        <f t="shared" si="35"/>
        <v>0</v>
      </c>
      <c r="L77" s="27">
        <f t="shared" si="35"/>
        <v>0</v>
      </c>
      <c r="M77" s="27">
        <f t="shared" si="35"/>
        <v>0</v>
      </c>
      <c r="N77" s="27">
        <f t="shared" si="35"/>
        <v>0</v>
      </c>
      <c r="O77" s="27">
        <f t="shared" si="35"/>
        <v>0</v>
      </c>
      <c r="P77" s="27">
        <f t="shared" si="35"/>
        <v>0</v>
      </c>
      <c r="Q77" s="27">
        <f t="shared" si="35"/>
        <v>0</v>
      </c>
      <c r="R77" s="27">
        <f t="shared" si="35"/>
        <v>0</v>
      </c>
    </row>
    <row r="78" spans="3:18" x14ac:dyDescent="0.25">
      <c r="C78" s="3" t="s">
        <v>67</v>
      </c>
      <c r="D78" s="25">
        <f t="shared" ref="D78:R78" si="36">+D79+D80</f>
        <v>0</v>
      </c>
      <c r="E78" s="24">
        <f t="shared" si="36"/>
        <v>0</v>
      </c>
      <c r="F78" s="24">
        <f t="shared" si="36"/>
        <v>0</v>
      </c>
      <c r="G78" s="24">
        <f t="shared" si="36"/>
        <v>0</v>
      </c>
      <c r="H78" s="24">
        <f t="shared" si="36"/>
        <v>0</v>
      </c>
      <c r="I78" s="24">
        <f t="shared" si="36"/>
        <v>0</v>
      </c>
      <c r="J78" s="24">
        <f t="shared" si="36"/>
        <v>0</v>
      </c>
      <c r="K78" s="24">
        <f t="shared" si="36"/>
        <v>0</v>
      </c>
      <c r="L78" s="24">
        <f t="shared" si="36"/>
        <v>0</v>
      </c>
      <c r="M78" s="24">
        <f t="shared" si="36"/>
        <v>0</v>
      </c>
      <c r="N78" s="24">
        <f t="shared" si="36"/>
        <v>0</v>
      </c>
      <c r="O78" s="24">
        <f t="shared" si="36"/>
        <v>0</v>
      </c>
      <c r="P78" s="24">
        <f t="shared" si="36"/>
        <v>0</v>
      </c>
      <c r="Q78" s="24">
        <f t="shared" si="36"/>
        <v>0</v>
      </c>
      <c r="R78" s="24">
        <f t="shared" si="36"/>
        <v>0</v>
      </c>
    </row>
    <row r="79" spans="3:18" x14ac:dyDescent="0.25">
      <c r="C79" s="4" t="s">
        <v>68</v>
      </c>
      <c r="D79" s="26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f>+F79+G79+H79+I79+J79+K79+L79+M79+N79+O79+P79+Q79</f>
        <v>0</v>
      </c>
    </row>
    <row r="80" spans="3:18" x14ac:dyDescent="0.25">
      <c r="C80" s="4" t="s">
        <v>69</v>
      </c>
      <c r="D80" s="26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f>+F80+G80+H80+I80+J80+K80+L80+M80+N80+O80+P80+Q80</f>
        <v>0</v>
      </c>
    </row>
    <row r="81" spans="3:18" x14ac:dyDescent="0.25">
      <c r="C81" s="3" t="s">
        <v>70</v>
      </c>
      <c r="D81" s="25">
        <f t="shared" ref="D81:R81" si="37">+D82+D83</f>
        <v>0</v>
      </c>
      <c r="E81" s="24">
        <f t="shared" si="37"/>
        <v>0</v>
      </c>
      <c r="F81" s="24">
        <f t="shared" si="37"/>
        <v>0</v>
      </c>
      <c r="G81" s="24">
        <f t="shared" si="37"/>
        <v>0</v>
      </c>
      <c r="H81" s="24">
        <f t="shared" si="37"/>
        <v>0</v>
      </c>
      <c r="I81" s="24">
        <f t="shared" si="37"/>
        <v>0</v>
      </c>
      <c r="J81" s="24">
        <f t="shared" si="37"/>
        <v>0</v>
      </c>
      <c r="K81" s="24">
        <f t="shared" si="37"/>
        <v>0</v>
      </c>
      <c r="L81" s="24">
        <f t="shared" si="37"/>
        <v>0</v>
      </c>
      <c r="M81" s="24">
        <f t="shared" si="37"/>
        <v>0</v>
      </c>
      <c r="N81" s="24">
        <f t="shared" si="37"/>
        <v>0</v>
      </c>
      <c r="O81" s="24">
        <f t="shared" si="37"/>
        <v>0</v>
      </c>
      <c r="P81" s="24">
        <f t="shared" si="37"/>
        <v>0</v>
      </c>
      <c r="Q81" s="24">
        <f t="shared" si="37"/>
        <v>0</v>
      </c>
      <c r="R81" s="24">
        <f t="shared" si="37"/>
        <v>0</v>
      </c>
    </row>
    <row r="82" spans="3:18" x14ac:dyDescent="0.25">
      <c r="C82" s="4" t="s">
        <v>71</v>
      </c>
      <c r="D82" s="26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f>+F82+G82+H82+I82+J82+K82+L82+M82+N82+O82+P82+Q82</f>
        <v>0</v>
      </c>
    </row>
    <row r="83" spans="3:18" x14ac:dyDescent="0.25">
      <c r="C83" s="4" t="s">
        <v>72</v>
      </c>
      <c r="D83" s="26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f>+F83+G83+H83+I83+J83+K83+L83+M83+N83+O83+P83+Q83</f>
        <v>0</v>
      </c>
    </row>
    <row r="84" spans="3:18" x14ac:dyDescent="0.25">
      <c r="C84" s="3" t="s">
        <v>73</v>
      </c>
      <c r="D84" s="25">
        <f t="shared" ref="D84:R84" si="38">+D85</f>
        <v>0</v>
      </c>
      <c r="E84" s="24">
        <f t="shared" si="38"/>
        <v>0</v>
      </c>
      <c r="F84" s="24">
        <f t="shared" si="38"/>
        <v>0</v>
      </c>
      <c r="G84" s="24">
        <f t="shared" si="38"/>
        <v>0</v>
      </c>
      <c r="H84" s="24">
        <f t="shared" si="38"/>
        <v>0</v>
      </c>
      <c r="I84" s="24">
        <f t="shared" si="38"/>
        <v>0</v>
      </c>
      <c r="J84" s="24">
        <f t="shared" si="38"/>
        <v>0</v>
      </c>
      <c r="K84" s="24">
        <f t="shared" si="38"/>
        <v>0</v>
      </c>
      <c r="L84" s="24">
        <f t="shared" si="38"/>
        <v>0</v>
      </c>
      <c r="M84" s="24">
        <f t="shared" si="38"/>
        <v>0</v>
      </c>
      <c r="N84" s="24">
        <f t="shared" si="38"/>
        <v>0</v>
      </c>
      <c r="O84" s="24">
        <f t="shared" si="38"/>
        <v>0</v>
      </c>
      <c r="P84" s="24">
        <f t="shared" si="38"/>
        <v>0</v>
      </c>
      <c r="Q84" s="24">
        <f t="shared" si="38"/>
        <v>0</v>
      </c>
      <c r="R84" s="24">
        <f t="shared" si="38"/>
        <v>0</v>
      </c>
    </row>
    <row r="85" spans="3:18" x14ac:dyDescent="0.25">
      <c r="C85" s="4" t="s">
        <v>74</v>
      </c>
      <c r="D85" s="26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f>+F85+G85+H85+I85+J85+K85+L85+M85+N85+O85+P85+Q85</f>
        <v>0</v>
      </c>
    </row>
    <row r="86" spans="3:18" x14ac:dyDescent="0.25">
      <c r="C86" s="30" t="s">
        <v>100</v>
      </c>
      <c r="D86" s="28">
        <f t="shared" ref="D86:R86" si="39">+D76+D77</f>
        <v>780000000</v>
      </c>
      <c r="E86" s="28">
        <f t="shared" si="39"/>
        <v>833340385</v>
      </c>
      <c r="F86" s="29">
        <f t="shared" si="39"/>
        <v>32084326.5</v>
      </c>
      <c r="G86" s="29">
        <f t="shared" si="39"/>
        <v>31758376.27</v>
      </c>
      <c r="H86" s="29">
        <f t="shared" si="39"/>
        <v>32120175.289999999</v>
      </c>
      <c r="I86" s="29">
        <f t="shared" si="39"/>
        <v>44819888.479999997</v>
      </c>
      <c r="J86" s="29">
        <f t="shared" si="39"/>
        <v>55607732.050000004</v>
      </c>
      <c r="K86" s="29">
        <f t="shared" si="39"/>
        <v>37770699.200000003</v>
      </c>
      <c r="L86" s="29">
        <f t="shared" si="39"/>
        <v>38377855.070000008</v>
      </c>
      <c r="M86" s="29">
        <f t="shared" si="39"/>
        <v>41833166.220000006</v>
      </c>
      <c r="N86" s="29">
        <f t="shared" si="39"/>
        <v>36254744.009999998</v>
      </c>
      <c r="O86" s="29">
        <f t="shared" si="39"/>
        <v>0</v>
      </c>
      <c r="P86" s="29">
        <f t="shared" si="39"/>
        <v>0</v>
      </c>
      <c r="Q86" s="29">
        <f t="shared" si="39"/>
        <v>0</v>
      </c>
      <c r="R86" s="29">
        <f t="shared" si="39"/>
        <v>350626963.09000003</v>
      </c>
    </row>
    <row r="88" spans="3:18" ht="15.75" thickBot="1" x14ac:dyDescent="0.3"/>
    <row r="89" spans="3:18" ht="15.75" thickBot="1" x14ac:dyDescent="0.3">
      <c r="C89" s="10" t="s">
        <v>93</v>
      </c>
    </row>
    <row r="90" spans="3:18" ht="30.75" thickBot="1" x14ac:dyDescent="0.3">
      <c r="C90" s="8" t="s">
        <v>94</v>
      </c>
    </row>
    <row r="91" spans="3:18" ht="60.75" thickBot="1" x14ac:dyDescent="0.3">
      <c r="C91" s="9" t="s">
        <v>95</v>
      </c>
    </row>
    <row r="98" spans="3:4" x14ac:dyDescent="0.25">
      <c r="C98" s="31" t="s">
        <v>101</v>
      </c>
      <c r="D98" s="32"/>
    </row>
    <row r="99" spans="3:4" x14ac:dyDescent="0.25">
      <c r="C99" s="33" t="s">
        <v>102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2021-10-04T19:10:29Z</cp:lastPrinted>
  <dcterms:created xsi:type="dcterms:W3CDTF">2021-07-29T18:58:50Z</dcterms:created>
  <dcterms:modified xsi:type="dcterms:W3CDTF">2021-11-30T19:24:12Z</dcterms:modified>
</cp:coreProperties>
</file>