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NOMINA FIJA MAYO 2022\"/>
    </mc:Choice>
  </mc:AlternateContent>
  <xr:revisionPtr revIDLastSave="0" documentId="8_{61EF3475-AA44-4BCB-8CAA-87B9FAD09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TRAMITE DE PENSION MAYO 2022" sheetId="11" r:id="rId1"/>
  </sheets>
  <definedNames>
    <definedName name="_xlnm.Print_Area" localSheetId="0">' TRAMITE DE PENSION MAYO 2022'!$A$1:$Q$55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" i="11" l="1"/>
  <c r="I42" i="11"/>
  <c r="K42" i="11"/>
  <c r="L42" i="11"/>
  <c r="M42" i="11"/>
  <c r="N42" i="11"/>
  <c r="O42" i="11"/>
  <c r="P42" i="11"/>
  <c r="Q42" i="11"/>
  <c r="G42" i="11"/>
  <c r="P13" i="11" l="1"/>
  <c r="P14" i="11"/>
  <c r="P15" i="11"/>
  <c r="P16" i="11"/>
  <c r="P17" i="11"/>
  <c r="P18" i="11"/>
  <c r="P19" i="11"/>
  <c r="P20" i="11"/>
  <c r="G21" i="11" l="1"/>
  <c r="H21" i="11"/>
  <c r="I21" i="11"/>
  <c r="J21" i="11"/>
  <c r="L21" i="11"/>
  <c r="M21" i="11"/>
  <c r="O21" i="11"/>
  <c r="K13" i="11" l="1"/>
  <c r="N13" i="11" s="1"/>
  <c r="Q13" i="11" s="1"/>
  <c r="P41" i="11" l="1"/>
  <c r="M27" i="11"/>
  <c r="I27" i="11"/>
  <c r="H27" i="11"/>
  <c r="P26" i="11"/>
  <c r="P27" i="11" s="1"/>
  <c r="K27" i="11"/>
  <c r="L26" i="11"/>
  <c r="L27" i="11" s="1"/>
  <c r="K18" i="11"/>
  <c r="N18" i="11" s="1"/>
  <c r="Q18" i="11" s="1"/>
  <c r="K20" i="11"/>
  <c r="N20" i="11" s="1"/>
  <c r="Q20" i="11" s="1"/>
  <c r="K19" i="11"/>
  <c r="N19" i="11" s="1"/>
  <c r="Q19" i="11" s="1"/>
  <c r="K14" i="11"/>
  <c r="N14" i="11" s="1"/>
  <c r="Q14" i="11" s="1"/>
  <c r="K17" i="11"/>
  <c r="N17" i="11" s="1"/>
  <c r="Q17" i="11" s="1"/>
  <c r="K15" i="11"/>
  <c r="N15" i="11" s="1"/>
  <c r="Q15" i="11" s="1"/>
  <c r="K16" i="11"/>
  <c r="N16" i="11" s="1"/>
  <c r="Q16" i="11" s="1"/>
  <c r="Q21" i="11" l="1"/>
  <c r="N21" i="11"/>
  <c r="K21" i="11"/>
  <c r="P21" i="11"/>
  <c r="N26" i="11"/>
  <c r="N27" i="11" s="1"/>
  <c r="O26" i="11"/>
  <c r="O27" i="11" s="1"/>
  <c r="J26" i="11"/>
  <c r="J27" i="11" s="1"/>
  <c r="L41" i="11"/>
  <c r="N41" i="11"/>
  <c r="Q26" i="11" l="1"/>
  <c r="Q27" i="11" s="1"/>
  <c r="O41" i="11"/>
  <c r="Q41" i="11"/>
  <c r="J41" i="11"/>
</calcChain>
</file>

<file path=xl/sharedStrings.xml><?xml version="1.0" encoding="utf-8"?>
<sst xmlns="http://schemas.openxmlformats.org/spreadsheetml/2006/main" count="123" uniqueCount="59">
  <si>
    <t>No.</t>
  </si>
  <si>
    <t>DAVID NELSON BRITO LOZANO</t>
  </si>
  <si>
    <t>CONSERJE</t>
  </si>
  <si>
    <t>AUXILIAR</t>
  </si>
  <si>
    <t>SEGURIDAD</t>
  </si>
  <si>
    <t>MAYORDOMIA</t>
  </si>
  <si>
    <t>TOTAL:</t>
  </si>
  <si>
    <t>OFICINA PROVINCIA LA VEGA</t>
  </si>
  <si>
    <t>EVELYN ACEVEDO PORTORREAL</t>
  </si>
  <si>
    <t xml:space="preserve">RECURSOS HUMANOS </t>
  </si>
  <si>
    <t>HILARIO ACOSTA MONEGRO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</si>
  <si>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</si>
  <si>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</si>
  <si>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</si>
  <si>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</si>
  <si>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</si>
  <si>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</si>
  <si>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</si>
  <si>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</si>
  <si>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</si>
  <si>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</si>
  <si>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</si>
  <si>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</si>
  <si>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</si>
  <si>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</si>
  <si>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</si>
  <si>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</si>
  <si>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</si>
  <si>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</si>
  <si>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</si>
  <si>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</si>
  <si>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</si>
  <si>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</si>
  <si>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</si>
  <si>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</si>
  <si>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</si>
  <si>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</si>
  <si>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</si>
  <si>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</si>
  <si>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</si>
  <si>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</si>
  <si>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</si>
  <si>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</si>
  <si>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</si>
  <si>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</si>
  <si>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</si>
  <si>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</si>
  <si>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</si>
  <si>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</si>
  <si>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</si>
  <si>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</si>
  <si>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</si>
  <si>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</si>
  <si>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</si>
  <si>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</si>
  <si>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</si>
  <si>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Correspondiente al mes de mayo del año 2022</t>
  </si>
  <si>
    <t xml:space="preserve"> EN LA MISMA SON LAS QUE AL 31 DE MAYO DEL 2022 FIGURAN EN LOS RECORDS DE TRÁMITE DE PENSIÓN QUE MANTIENE LA DGBN. 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</si>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</sst>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43" fontId="21" fillId="0" borderId="0" xfId="0" applyNumberFormat="1" applyFont="1" applyFill="1"/>
    <xf numFmtId="0" fontId="32" fillId="0" borderId="0" xfId="45" applyFont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  <xf numFmtId="0" fontId="27" fillId="33" borderId="16" xfId="0" applyNumberFormat="1" applyFont="1" applyFill="1" applyBorder="1" applyAlignment="1" applyProtection="1">
      <alignment horizontal="right"/>
    </xf>
    <xf numFmtId="0" fontId="27" fillId="33" borderId="17" xfId="0" applyNumberFormat="1" applyFont="1" applyFill="1" applyBorder="1" applyAlignment="1" applyProtection="1">
      <alignment horizontal="right"/>
    </xf>
    <xf numFmtId="0" fontId="27" fillId="33" borderId="15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391063</xdr:colOff>
      <xdr:row>1</xdr:row>
      <xdr:rowOff>35646</xdr:rowOff>
    </xdr:from>
    <xdr:to>
      <xdr:col>7</xdr:col>
      <xdr:colOff>152399</xdr:colOff>
      <xdr:row>6</xdr:row>
      <xdr:rowOff>107060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843461-A761-8F4B-42C8-0990AA89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933377" y="264246"/>
          <a:ext cx="1503051" cy="110555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9"/>
  <sheetViews>
    <sheetView showGridLines="0" tabSelected="1" showRuler="0" zoomScaleNormal="100" zoomScaleSheetLayoutView="70" zoomScalePageLayoutView="80" workbookViewId="0">
      <selection activeCell="L49" sqref="L49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0.425781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25">
      <c r="A8" s="64" t="s">
        <v>35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x14ac:dyDescent="0.25">
      <c r="A9" s="64" t="s">
        <v>56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53"/>
      <c r="B11" s="54"/>
      <c r="C11" s="54"/>
      <c r="D11" s="55"/>
      <c r="E11" s="55"/>
      <c r="F11" s="55"/>
      <c r="G11" s="56"/>
      <c r="H11" s="67" t="s">
        <v>51</v>
      </c>
      <c r="I11" s="67"/>
      <c r="J11" s="67"/>
      <c r="K11" s="67"/>
      <c r="L11" s="67"/>
      <c r="M11" s="67"/>
      <c r="N11" s="57"/>
      <c r="O11" s="57"/>
      <c r="P11" s="58"/>
      <c r="Q11" s="58"/>
    </row>
    <row r="12" spans="1:17" ht="33.950000000000003" customHeight="1" x14ac:dyDescent="0.25">
      <c r="A12" s="45" t="s">
        <v>0</v>
      </c>
      <c r="B12" s="45" t="s">
        <v>37</v>
      </c>
      <c r="C12" s="46" t="s">
        <v>38</v>
      </c>
      <c r="D12" s="46" t="s">
        <v>39</v>
      </c>
      <c r="E12" s="46" t="s">
        <v>40</v>
      </c>
      <c r="F12" s="46" t="s">
        <v>41</v>
      </c>
      <c r="G12" s="47" t="s">
        <v>42</v>
      </c>
      <c r="H12" s="46" t="s">
        <v>43</v>
      </c>
      <c r="I12" s="46" t="s">
        <v>54</v>
      </c>
      <c r="J12" s="46" t="s">
        <v>44</v>
      </c>
      <c r="K12" s="46" t="s">
        <v>45</v>
      </c>
      <c r="L12" s="46" t="s">
        <v>46</v>
      </c>
      <c r="M12" s="46" t="s">
        <v>47</v>
      </c>
      <c r="N12" s="46" t="s">
        <v>45</v>
      </c>
      <c r="O12" s="46" t="s">
        <v>48</v>
      </c>
      <c r="P12" s="46" t="s">
        <v>49</v>
      </c>
      <c r="Q12" s="46" t="s">
        <v>50</v>
      </c>
    </row>
    <row r="13" spans="1:17" ht="17.100000000000001" customHeight="1" x14ac:dyDescent="0.25">
      <c r="A13" s="8">
        <v>1</v>
      </c>
      <c r="B13" s="8" t="s">
        <v>30</v>
      </c>
      <c r="C13" s="8" t="s">
        <v>3</v>
      </c>
      <c r="D13" s="8" t="s">
        <v>31</v>
      </c>
      <c r="E13" s="8" t="s">
        <v>23</v>
      </c>
      <c r="F13" s="11" t="s">
        <v>33</v>
      </c>
      <c r="G13" s="12">
        <v>10000</v>
      </c>
      <c r="H13" s="12">
        <v>287</v>
      </c>
      <c r="I13" s="12">
        <v>304</v>
      </c>
      <c r="J13" s="12">
        <v>0</v>
      </c>
      <c r="K13" s="13">
        <f t="shared" ref="K13:K20" si="0">H13+I13</f>
        <v>591</v>
      </c>
      <c r="L13" s="12">
        <v>0</v>
      </c>
      <c r="M13" s="12">
        <v>25</v>
      </c>
      <c r="N13" s="12">
        <f t="shared" ref="N13:N20" si="1">K13+L13+M13</f>
        <v>616</v>
      </c>
      <c r="O13" s="12">
        <v>0</v>
      </c>
      <c r="P13" s="13">
        <f t="shared" ref="P13:P20" si="2">G13</f>
        <v>10000</v>
      </c>
      <c r="Q13" s="13">
        <f t="shared" ref="Q13:Q20" si="3">P13-N13</f>
        <v>9384</v>
      </c>
    </row>
    <row r="14" spans="1:17" ht="17.100000000000001" customHeight="1" x14ac:dyDescent="0.25">
      <c r="A14" s="8">
        <v>2</v>
      </c>
      <c r="B14" s="8" t="s">
        <v>29</v>
      </c>
      <c r="C14" s="8" t="s">
        <v>3</v>
      </c>
      <c r="D14" s="8" t="s">
        <v>31</v>
      </c>
      <c r="E14" s="8" t="s">
        <v>23</v>
      </c>
      <c r="F14" s="11" t="s">
        <v>36</v>
      </c>
      <c r="G14" s="12">
        <v>10000</v>
      </c>
      <c r="H14" s="12">
        <v>287</v>
      </c>
      <c r="I14" s="12">
        <v>304</v>
      </c>
      <c r="J14" s="12">
        <v>0</v>
      </c>
      <c r="K14" s="13">
        <f>H14+I14</f>
        <v>591</v>
      </c>
      <c r="L14" s="12">
        <v>0</v>
      </c>
      <c r="M14" s="12">
        <v>25</v>
      </c>
      <c r="N14" s="12">
        <f t="shared" si="1"/>
        <v>616</v>
      </c>
      <c r="O14" s="12">
        <v>0</v>
      </c>
      <c r="P14" s="13">
        <f t="shared" si="2"/>
        <v>10000</v>
      </c>
      <c r="Q14" s="13">
        <f t="shared" si="3"/>
        <v>9384</v>
      </c>
    </row>
    <row r="15" spans="1:17" ht="17.100000000000001" customHeight="1" x14ac:dyDescent="0.25">
      <c r="A15" s="8">
        <v>3</v>
      </c>
      <c r="B15" s="8" t="s">
        <v>10</v>
      </c>
      <c r="C15" s="8" t="s">
        <v>3</v>
      </c>
      <c r="D15" s="8" t="s">
        <v>31</v>
      </c>
      <c r="E15" s="8" t="s">
        <v>23</v>
      </c>
      <c r="F15" s="11" t="s">
        <v>34</v>
      </c>
      <c r="G15" s="12">
        <v>17380.72</v>
      </c>
      <c r="H15" s="12">
        <v>498.83</v>
      </c>
      <c r="I15" s="12">
        <v>528.37</v>
      </c>
      <c r="J15" s="12">
        <v>0</v>
      </c>
      <c r="K15" s="13">
        <f t="shared" si="0"/>
        <v>1027.2</v>
      </c>
      <c r="L15" s="12">
        <v>0</v>
      </c>
      <c r="M15" s="12">
        <v>25</v>
      </c>
      <c r="N15" s="12">
        <f t="shared" si="1"/>
        <v>1052.2</v>
      </c>
      <c r="O15" s="12">
        <v>0</v>
      </c>
      <c r="P15" s="13">
        <f t="shared" si="2"/>
        <v>17380.72</v>
      </c>
      <c r="Q15" s="13">
        <f t="shared" si="3"/>
        <v>16328.52</v>
      </c>
    </row>
    <row r="16" spans="1:17" ht="17.100000000000001" customHeight="1" x14ac:dyDescent="0.25">
      <c r="A16" s="8">
        <v>4</v>
      </c>
      <c r="B16" s="8" t="s">
        <v>8</v>
      </c>
      <c r="C16" s="8" t="s">
        <v>2</v>
      </c>
      <c r="D16" s="8" t="s">
        <v>9</v>
      </c>
      <c r="E16" s="8" t="s">
        <v>23</v>
      </c>
      <c r="F16" s="11" t="s">
        <v>36</v>
      </c>
      <c r="G16" s="12">
        <v>10000</v>
      </c>
      <c r="H16" s="12">
        <v>287</v>
      </c>
      <c r="I16" s="12">
        <v>304</v>
      </c>
      <c r="J16" s="12">
        <v>0</v>
      </c>
      <c r="K16" s="13">
        <f>H16+I16</f>
        <v>591</v>
      </c>
      <c r="L16" s="12">
        <v>0</v>
      </c>
      <c r="M16" s="12">
        <v>25</v>
      </c>
      <c r="N16" s="12">
        <f t="shared" si="1"/>
        <v>616</v>
      </c>
      <c r="O16" s="12">
        <v>0</v>
      </c>
      <c r="P16" s="13">
        <f t="shared" si="2"/>
        <v>10000</v>
      </c>
      <c r="Q16" s="13">
        <f t="shared" si="3"/>
        <v>9384</v>
      </c>
    </row>
    <row r="17" spans="1:18" ht="17.100000000000001" customHeight="1" x14ac:dyDescent="0.25">
      <c r="A17" s="8">
        <v>5</v>
      </c>
      <c r="B17" s="8" t="s">
        <v>11</v>
      </c>
      <c r="C17" s="8" t="s">
        <v>2</v>
      </c>
      <c r="D17" s="8" t="s">
        <v>31</v>
      </c>
      <c r="E17" s="8" t="s">
        <v>23</v>
      </c>
      <c r="F17" s="11" t="s">
        <v>36</v>
      </c>
      <c r="G17" s="12">
        <v>10000</v>
      </c>
      <c r="H17" s="12">
        <v>287</v>
      </c>
      <c r="I17" s="12">
        <v>304</v>
      </c>
      <c r="J17" s="12">
        <v>0</v>
      </c>
      <c r="K17" s="13">
        <f t="shared" si="0"/>
        <v>591</v>
      </c>
      <c r="L17" s="12">
        <v>0</v>
      </c>
      <c r="M17" s="12">
        <v>25</v>
      </c>
      <c r="N17" s="12">
        <f t="shared" si="1"/>
        <v>616</v>
      </c>
      <c r="O17" s="12">
        <v>0</v>
      </c>
      <c r="P17" s="13">
        <f t="shared" si="2"/>
        <v>10000</v>
      </c>
      <c r="Q17" s="13">
        <f t="shared" si="3"/>
        <v>9384</v>
      </c>
    </row>
    <row r="18" spans="1:18" ht="17.100000000000001" customHeight="1" x14ac:dyDescent="0.25">
      <c r="A18" s="8">
        <v>6</v>
      </c>
      <c r="B18" s="8" t="s">
        <v>12</v>
      </c>
      <c r="C18" s="8" t="s">
        <v>2</v>
      </c>
      <c r="D18" s="8" t="s">
        <v>13</v>
      </c>
      <c r="E18" s="8" t="s">
        <v>23</v>
      </c>
      <c r="F18" s="11" t="s">
        <v>36</v>
      </c>
      <c r="G18" s="12">
        <v>10000</v>
      </c>
      <c r="H18" s="12">
        <v>287</v>
      </c>
      <c r="I18" s="12">
        <v>304</v>
      </c>
      <c r="J18" s="12">
        <v>0</v>
      </c>
      <c r="K18" s="13">
        <f>H18+I18</f>
        <v>591</v>
      </c>
      <c r="L18" s="12">
        <v>0</v>
      </c>
      <c r="M18" s="12">
        <v>25</v>
      </c>
      <c r="N18" s="12">
        <f t="shared" si="1"/>
        <v>616</v>
      </c>
      <c r="O18" s="12">
        <v>0</v>
      </c>
      <c r="P18" s="13">
        <f t="shared" si="2"/>
        <v>10000</v>
      </c>
      <c r="Q18" s="13">
        <f t="shared" si="3"/>
        <v>9384</v>
      </c>
    </row>
    <row r="19" spans="1:18" ht="17.100000000000001" customHeight="1" x14ac:dyDescent="0.25">
      <c r="A19" s="8">
        <v>7</v>
      </c>
      <c r="B19" s="8" t="s">
        <v>28</v>
      </c>
      <c r="C19" s="8" t="s">
        <v>4</v>
      </c>
      <c r="D19" s="8" t="s">
        <v>5</v>
      </c>
      <c r="E19" s="8" t="s">
        <v>23</v>
      </c>
      <c r="F19" s="11" t="s">
        <v>34</v>
      </c>
      <c r="G19" s="12">
        <v>13585.4</v>
      </c>
      <c r="H19" s="12">
        <v>389.9</v>
      </c>
      <c r="I19" s="12">
        <v>413</v>
      </c>
      <c r="J19" s="12">
        <v>0</v>
      </c>
      <c r="K19" s="13">
        <f>H19+I19</f>
        <v>802.9</v>
      </c>
      <c r="L19" s="12">
        <v>0</v>
      </c>
      <c r="M19" s="12">
        <v>25</v>
      </c>
      <c r="N19" s="12">
        <f t="shared" si="1"/>
        <v>827.9</v>
      </c>
      <c r="O19" s="12">
        <v>0</v>
      </c>
      <c r="P19" s="13">
        <f t="shared" si="2"/>
        <v>13585.4</v>
      </c>
      <c r="Q19" s="13">
        <f t="shared" si="3"/>
        <v>12757.5</v>
      </c>
    </row>
    <row r="20" spans="1:18" ht="17.100000000000001" customHeight="1" x14ac:dyDescent="0.25">
      <c r="A20" s="8">
        <v>8</v>
      </c>
      <c r="B20" s="8" t="s">
        <v>27</v>
      </c>
      <c r="C20" s="8" t="s">
        <v>4</v>
      </c>
      <c r="D20" s="8" t="s">
        <v>31</v>
      </c>
      <c r="E20" s="8" t="s">
        <v>23</v>
      </c>
      <c r="F20" s="11" t="s">
        <v>34</v>
      </c>
      <c r="G20" s="12">
        <v>10000</v>
      </c>
      <c r="H20" s="12">
        <v>287</v>
      </c>
      <c r="I20" s="12">
        <v>304</v>
      </c>
      <c r="J20" s="12">
        <v>0</v>
      </c>
      <c r="K20" s="13">
        <f t="shared" si="0"/>
        <v>591</v>
      </c>
      <c r="L20" s="12">
        <v>0</v>
      </c>
      <c r="M20" s="12">
        <v>25</v>
      </c>
      <c r="N20" s="12">
        <f t="shared" si="1"/>
        <v>616</v>
      </c>
      <c r="O20" s="12">
        <v>0</v>
      </c>
      <c r="P20" s="13">
        <f t="shared" si="2"/>
        <v>10000</v>
      </c>
      <c r="Q20" s="13">
        <f t="shared" si="3"/>
        <v>9384</v>
      </c>
      <c r="R20" s="1"/>
    </row>
    <row r="21" spans="1:18" s="4" customFormat="1" x14ac:dyDescent="0.25">
      <c r="A21" s="14"/>
      <c r="B21" s="14"/>
      <c r="C21" s="14"/>
      <c r="D21" s="74" t="s">
        <v>58</v>
      </c>
      <c r="E21" s="75"/>
      <c r="F21" s="76"/>
      <c r="G21" s="48">
        <f t="shared" ref="G21:Q21" si="4">SUM(G13:G20)</f>
        <v>90966.12</v>
      </c>
      <c r="H21" s="48">
        <f t="shared" si="4"/>
        <v>2610.73</v>
      </c>
      <c r="I21" s="48">
        <f t="shared" si="4"/>
        <v>2765.37</v>
      </c>
      <c r="J21" s="48">
        <f t="shared" si="4"/>
        <v>0</v>
      </c>
      <c r="K21" s="48">
        <f t="shared" si="4"/>
        <v>5376.0999999999995</v>
      </c>
      <c r="L21" s="48">
        <f t="shared" si="4"/>
        <v>0</v>
      </c>
      <c r="M21" s="48">
        <f t="shared" si="4"/>
        <v>200</v>
      </c>
      <c r="N21" s="48">
        <f t="shared" si="4"/>
        <v>5576.0999999999995</v>
      </c>
      <c r="O21" s="48">
        <f t="shared" si="4"/>
        <v>0</v>
      </c>
      <c r="P21" s="48">
        <f t="shared" si="4"/>
        <v>90966.12</v>
      </c>
      <c r="Q21" s="48">
        <f t="shared" si="4"/>
        <v>85390.02</v>
      </c>
    </row>
    <row r="22" spans="1:18" x14ac:dyDescent="0.25">
      <c r="A22" s="14"/>
      <c r="B22" s="14"/>
      <c r="C22" s="14"/>
      <c r="D22" s="14"/>
      <c r="E22" s="14"/>
      <c r="F22" s="1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8" s="4" customFormat="1" x14ac:dyDescent="0.25">
      <c r="A23" s="68" t="s">
        <v>14</v>
      </c>
      <c r="B23" s="68"/>
      <c r="C23" s="14"/>
      <c r="D23" s="14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8" s="4" customFormat="1" ht="15" customHeight="1" x14ac:dyDescent="0.25">
      <c r="A24" s="53"/>
      <c r="B24" s="54"/>
      <c r="C24" s="54"/>
      <c r="D24" s="55"/>
      <c r="E24" s="55"/>
      <c r="F24" s="55"/>
      <c r="G24" s="56"/>
      <c r="H24" s="67" t="s">
        <v>51</v>
      </c>
      <c r="I24" s="67"/>
      <c r="J24" s="67"/>
      <c r="K24" s="67"/>
      <c r="L24" s="67"/>
      <c r="M24" s="67"/>
      <c r="N24" s="57"/>
      <c r="O24" s="57"/>
      <c r="P24" s="58"/>
      <c r="Q24" s="58"/>
    </row>
    <row r="25" spans="1:18" s="4" customFormat="1" ht="29.25" customHeight="1" x14ac:dyDescent="0.25">
      <c r="A25" s="49" t="s">
        <v>0</v>
      </c>
      <c r="B25" s="49" t="s">
        <v>37</v>
      </c>
      <c r="C25" s="46" t="s">
        <v>38</v>
      </c>
      <c r="D25" s="46" t="s">
        <v>39</v>
      </c>
      <c r="E25" s="46" t="s">
        <v>40</v>
      </c>
      <c r="F25" s="46" t="s">
        <v>41</v>
      </c>
      <c r="G25" s="47" t="s">
        <v>42</v>
      </c>
      <c r="H25" s="46" t="s">
        <v>43</v>
      </c>
      <c r="I25" s="46" t="s">
        <v>54</v>
      </c>
      <c r="J25" s="46" t="s">
        <v>44</v>
      </c>
      <c r="K25" s="46" t="s">
        <v>45</v>
      </c>
      <c r="L25" s="46" t="s">
        <v>46</v>
      </c>
      <c r="M25" s="46" t="s">
        <v>47</v>
      </c>
      <c r="N25" s="46" t="s">
        <v>45</v>
      </c>
      <c r="O25" s="46" t="s">
        <v>48</v>
      </c>
      <c r="P25" s="46" t="s">
        <v>49</v>
      </c>
      <c r="Q25" s="46" t="s">
        <v>50</v>
      </c>
    </row>
    <row r="26" spans="1:18" s="1" customFormat="1" ht="17.100000000000001" customHeight="1" x14ac:dyDescent="0.25">
      <c r="A26" s="59">
        <v>9</v>
      </c>
      <c r="B26" s="59" t="s">
        <v>24</v>
      </c>
      <c r="C26" s="59" t="s">
        <v>3</v>
      </c>
      <c r="D26" s="59" t="s">
        <v>53</v>
      </c>
      <c r="E26" s="59" t="s">
        <v>23</v>
      </c>
      <c r="F26" s="60" t="s">
        <v>34</v>
      </c>
      <c r="G26" s="61">
        <v>10000</v>
      </c>
      <c r="H26" s="61">
        <v>287</v>
      </c>
      <c r="I26" s="61">
        <v>304</v>
      </c>
      <c r="J26" s="17">
        <f>SUM(J15:J25)</f>
        <v>0</v>
      </c>
      <c r="K26" s="62">
        <v>591</v>
      </c>
      <c r="L26" s="17">
        <f>SUM(L15:L25)</f>
        <v>0</v>
      </c>
      <c r="M26" s="61">
        <v>25</v>
      </c>
      <c r="N26" s="62">
        <f>K26+M26</f>
        <v>616</v>
      </c>
      <c r="O26" s="17">
        <f>SUM(O15:O25)</f>
        <v>0</v>
      </c>
      <c r="P26" s="62">
        <f>G26+0</f>
        <v>10000</v>
      </c>
      <c r="Q26" s="62">
        <f>P26-N26</f>
        <v>9384</v>
      </c>
    </row>
    <row r="27" spans="1:18" ht="17.100000000000001" customHeight="1" x14ac:dyDescent="0.25">
      <c r="A27" s="14"/>
      <c r="B27" s="14"/>
      <c r="C27" s="14"/>
      <c r="D27" s="74" t="s">
        <v>58</v>
      </c>
      <c r="E27" s="75"/>
      <c r="F27" s="76"/>
      <c r="G27" s="50">
        <v>10000</v>
      </c>
      <c r="H27" s="51">
        <f t="shared" ref="H27:Q27" si="5">SUM(H26)</f>
        <v>287</v>
      </c>
      <c r="I27" s="51">
        <f t="shared" si="5"/>
        <v>304</v>
      </c>
      <c r="J27" s="52">
        <f t="shared" si="5"/>
        <v>0</v>
      </c>
      <c r="K27" s="52">
        <f t="shared" si="5"/>
        <v>591</v>
      </c>
      <c r="L27" s="52">
        <f t="shared" si="5"/>
        <v>0</v>
      </c>
      <c r="M27" s="51">
        <f t="shared" si="5"/>
        <v>25</v>
      </c>
      <c r="N27" s="52">
        <f t="shared" si="5"/>
        <v>616</v>
      </c>
      <c r="O27" s="52">
        <f t="shared" si="5"/>
        <v>0</v>
      </c>
      <c r="P27" s="52">
        <f t="shared" si="5"/>
        <v>10000</v>
      </c>
      <c r="Q27" s="48">
        <f t="shared" si="5"/>
        <v>9384</v>
      </c>
    </row>
    <row r="28" spans="1:18" x14ac:dyDescent="0.25">
      <c r="A28" s="14"/>
      <c r="B28" s="14"/>
      <c r="C28" s="14"/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s="4" customFormat="1" x14ac:dyDescent="0.25">
      <c r="A29" s="14"/>
      <c r="B29" s="14"/>
      <c r="C29" s="14"/>
      <c r="D29" s="14"/>
      <c r="E29" s="14"/>
      <c r="F29" s="15"/>
      <c r="G29" s="28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8" s="4" customFormat="1" x14ac:dyDescent="0.25">
      <c r="A30" s="14"/>
      <c r="B30" s="14"/>
      <c r="C30" s="14"/>
      <c r="D30" s="14"/>
      <c r="E30" s="14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8" s="4" customFormat="1" x14ac:dyDescent="0.25">
      <c r="A31" s="14"/>
      <c r="B31" s="14"/>
      <c r="C31" s="14"/>
      <c r="D31" s="14"/>
      <c r="E31" s="14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8" s="4" customFormat="1" x14ac:dyDescent="0.25">
      <c r="A32" s="14"/>
      <c r="B32" s="14"/>
      <c r="C32" s="14"/>
      <c r="D32" s="14"/>
      <c r="E32" s="14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4" customFormat="1" x14ac:dyDescent="0.25">
      <c r="A33" s="14"/>
      <c r="B33" s="14"/>
      <c r="C33" s="14"/>
      <c r="D33" s="14"/>
      <c r="E33" s="14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 x14ac:dyDescent="0.25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x14ac:dyDescent="0.25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 x14ac:dyDescent="0.25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25">
      <c r="A37" s="14"/>
      <c r="B37" s="19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20"/>
      <c r="Q37" s="20"/>
    </row>
    <row r="38" spans="1:17" ht="58.5" customHeight="1" x14ac:dyDescent="0.25">
      <c r="A38" s="21" t="s">
        <v>7</v>
      </c>
      <c r="B38" s="21"/>
      <c r="C38" s="14"/>
      <c r="D38" s="14"/>
      <c r="E38" s="14"/>
      <c r="F38" s="15"/>
      <c r="G38" s="44"/>
      <c r="H38" s="69"/>
      <c r="I38" s="69"/>
      <c r="J38" s="69"/>
      <c r="K38" s="69"/>
      <c r="L38" s="44"/>
      <c r="M38" s="14"/>
      <c r="N38" s="14"/>
      <c r="O38" s="14"/>
      <c r="P38" s="14"/>
      <c r="Q38" s="14"/>
    </row>
    <row r="39" spans="1:17" s="4" customFormat="1" ht="11.25" customHeight="1" x14ac:dyDescent="0.25">
      <c r="A39" s="53"/>
      <c r="B39" s="54"/>
      <c r="C39" s="54"/>
      <c r="D39" s="55"/>
      <c r="E39" s="55"/>
      <c r="F39" s="55"/>
      <c r="G39" s="56"/>
      <c r="H39" s="66" t="s">
        <v>51</v>
      </c>
      <c r="I39" s="66"/>
      <c r="J39" s="66"/>
      <c r="K39" s="66"/>
      <c r="L39" s="66"/>
      <c r="M39" s="67"/>
      <c r="N39" s="57"/>
      <c r="O39" s="57"/>
      <c r="P39" s="58"/>
      <c r="Q39" s="58"/>
    </row>
    <row r="40" spans="1:17" s="4" customFormat="1" ht="33" customHeight="1" x14ac:dyDescent="0.25">
      <c r="A40" s="45" t="s">
        <v>0</v>
      </c>
      <c r="B40" s="45" t="s">
        <v>37</v>
      </c>
      <c r="C40" s="46" t="s">
        <v>38</v>
      </c>
      <c r="D40" s="46" t="s">
        <v>39</v>
      </c>
      <c r="E40" s="46" t="s">
        <v>40</v>
      </c>
      <c r="F40" s="46" t="s">
        <v>41</v>
      </c>
      <c r="G40" s="47" t="s">
        <v>42</v>
      </c>
      <c r="H40" s="46" t="s">
        <v>43</v>
      </c>
      <c r="I40" s="46" t="s">
        <v>54</v>
      </c>
      <c r="J40" s="46" t="s">
        <v>44</v>
      </c>
      <c r="K40" s="46" t="s">
        <v>45</v>
      </c>
      <c r="L40" s="46" t="s">
        <v>46</v>
      </c>
      <c r="M40" s="46" t="s">
        <v>47</v>
      </c>
      <c r="N40" s="46" t="s">
        <v>45</v>
      </c>
      <c r="O40" s="46" t="s">
        <v>48</v>
      </c>
      <c r="P40" s="46" t="s">
        <v>49</v>
      </c>
      <c r="Q40" s="46" t="s">
        <v>50</v>
      </c>
    </row>
    <row r="41" spans="1:17" ht="17.100000000000001" customHeight="1" x14ac:dyDescent="0.25">
      <c r="A41" s="8">
        <v>10</v>
      </c>
      <c r="B41" s="8" t="s">
        <v>25</v>
      </c>
      <c r="C41" s="8" t="s">
        <v>2</v>
      </c>
      <c r="D41" s="8" t="s">
        <v>15</v>
      </c>
      <c r="E41" s="8" t="s">
        <v>52</v>
      </c>
      <c r="F41" s="11" t="s">
        <v>33</v>
      </c>
      <c r="G41" s="16">
        <v>10000</v>
      </c>
      <c r="H41" s="16">
        <v>287</v>
      </c>
      <c r="I41" s="16">
        <v>304</v>
      </c>
      <c r="J41" s="17">
        <f>SUM(J17:J40)</f>
        <v>0</v>
      </c>
      <c r="K41" s="18">
        <v>591</v>
      </c>
      <c r="L41" s="17">
        <f>SUM(L17:L40)</f>
        <v>0</v>
      </c>
      <c r="M41" s="16">
        <v>25</v>
      </c>
      <c r="N41" s="18">
        <f>K41+M41</f>
        <v>616</v>
      </c>
      <c r="O41" s="17">
        <f>SUM(O17:O40)</f>
        <v>0</v>
      </c>
      <c r="P41" s="18">
        <f>G41+0</f>
        <v>10000</v>
      </c>
      <c r="Q41" s="18">
        <f>P41-N41</f>
        <v>9384</v>
      </c>
    </row>
    <row r="42" spans="1:17" ht="17.100000000000001" customHeight="1" x14ac:dyDescent="0.25">
      <c r="A42" s="14"/>
      <c r="B42" s="14"/>
      <c r="C42" s="14"/>
      <c r="D42" s="77" t="s">
        <v>6</v>
      </c>
      <c r="E42" s="78"/>
      <c r="F42" s="79"/>
      <c r="G42" s="50">
        <f>+G21+G27+G41</f>
        <v>110966.12</v>
      </c>
      <c r="H42" s="50">
        <f t="shared" ref="H42:Q42" si="6">+H21+H27+H41</f>
        <v>3184.73</v>
      </c>
      <c r="I42" s="50">
        <f t="shared" si="6"/>
        <v>3373.37</v>
      </c>
      <c r="J42" s="50">
        <v>0</v>
      </c>
      <c r="K42" s="50">
        <f t="shared" si="6"/>
        <v>6558.0999999999995</v>
      </c>
      <c r="L42" s="50">
        <f t="shared" si="6"/>
        <v>0</v>
      </c>
      <c r="M42" s="50">
        <f t="shared" si="6"/>
        <v>250</v>
      </c>
      <c r="N42" s="50">
        <f t="shared" si="6"/>
        <v>6808.0999999999995</v>
      </c>
      <c r="O42" s="50">
        <f t="shared" si="6"/>
        <v>0</v>
      </c>
      <c r="P42" s="50">
        <f t="shared" si="6"/>
        <v>110966.12</v>
      </c>
      <c r="Q42" s="50">
        <f t="shared" si="6"/>
        <v>104158.02</v>
      </c>
    </row>
    <row r="43" spans="1:17" x14ac:dyDescent="0.25">
      <c r="A43" s="14"/>
      <c r="B43" s="14"/>
      <c r="C43" s="14"/>
      <c r="D43" s="65" t="s">
        <v>55</v>
      </c>
      <c r="E43" s="65"/>
      <c r="F43" s="65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25">
      <c r="A44" s="14"/>
      <c r="B44" s="22" t="s">
        <v>26</v>
      </c>
      <c r="C44" s="23"/>
      <c r="D44" s="24"/>
      <c r="E44" s="24"/>
      <c r="F44" s="25"/>
      <c r="G44" s="26"/>
      <c r="H44" s="26"/>
      <c r="I44" s="26"/>
      <c r="J44" s="26"/>
      <c r="K44" s="27"/>
      <c r="L44" s="14"/>
      <c r="M44" s="14"/>
      <c r="N44" s="14"/>
      <c r="O44" s="14"/>
      <c r="P44" s="14"/>
      <c r="Q44" s="20"/>
    </row>
    <row r="45" spans="1:17" x14ac:dyDescent="0.25">
      <c r="A45" s="14"/>
      <c r="B45" s="22" t="s">
        <v>57</v>
      </c>
      <c r="C45" s="23"/>
      <c r="D45" s="24"/>
      <c r="E45" s="24"/>
      <c r="F45" s="25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14"/>
      <c r="B46" s="22"/>
      <c r="C46" s="23"/>
      <c r="D46" s="24"/>
      <c r="E46" s="24"/>
      <c r="F46" s="25"/>
      <c r="G46" s="24"/>
      <c r="H46" s="26"/>
      <c r="I46" s="26"/>
      <c r="J46" s="26"/>
      <c r="K46" s="27"/>
      <c r="L46" s="14"/>
      <c r="M46" s="14"/>
      <c r="N46" s="14"/>
      <c r="O46" s="14"/>
      <c r="P46" s="14"/>
      <c r="Q46" s="14"/>
    </row>
    <row r="47" spans="1:17" x14ac:dyDescent="0.25">
      <c r="A47" s="14"/>
      <c r="B47" s="22"/>
      <c r="C47" s="23"/>
      <c r="D47" s="24"/>
      <c r="E47" s="24"/>
      <c r="F47" s="25"/>
      <c r="G47" s="24"/>
      <c r="H47" s="26"/>
      <c r="I47" s="26"/>
      <c r="J47" s="26"/>
      <c r="K47" s="27"/>
      <c r="L47" s="14"/>
      <c r="M47" s="14"/>
      <c r="N47" s="14"/>
      <c r="O47" s="14"/>
      <c r="P47" s="14"/>
      <c r="Q47" s="20"/>
    </row>
    <row r="48" spans="1:17" x14ac:dyDescent="0.25">
      <c r="A48" s="14"/>
      <c r="B48" s="22" t="s">
        <v>18</v>
      </c>
      <c r="C48" s="23"/>
      <c r="D48" s="23" t="s">
        <v>16</v>
      </c>
      <c r="E48" s="26"/>
      <c r="F48" s="29"/>
      <c r="G48" s="24"/>
      <c r="H48" s="26" t="s">
        <v>17</v>
      </c>
      <c r="I48" s="27"/>
      <c r="J48" s="26"/>
      <c r="K48" s="27"/>
      <c r="L48" s="14"/>
      <c r="M48" s="14"/>
      <c r="N48" s="14"/>
      <c r="O48" s="14"/>
      <c r="P48" s="14"/>
      <c r="Q48" s="20"/>
    </row>
    <row r="49" spans="1:17" x14ac:dyDescent="0.25">
      <c r="A49" s="14"/>
      <c r="B49" s="30"/>
      <c r="C49" s="31"/>
      <c r="D49" s="31"/>
      <c r="E49" s="24"/>
      <c r="F49" s="25"/>
      <c r="G49" s="32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 x14ac:dyDescent="0.25">
      <c r="A50" s="14"/>
      <c r="B50" s="22"/>
      <c r="C50" s="33"/>
      <c r="D50" s="33"/>
      <c r="E50" s="24"/>
      <c r="F50" s="25"/>
      <c r="G50" s="34"/>
      <c r="H50" s="26"/>
      <c r="I50" s="27"/>
      <c r="J50" s="26"/>
      <c r="K50" s="27"/>
      <c r="L50" s="14"/>
      <c r="M50" s="14"/>
      <c r="N50" s="14"/>
      <c r="O50" s="14"/>
      <c r="P50" s="14"/>
      <c r="Q50" s="14"/>
    </row>
    <row r="51" spans="1:17" x14ac:dyDescent="0.25">
      <c r="A51" s="14"/>
      <c r="B51" s="30" t="s">
        <v>21</v>
      </c>
      <c r="C51" s="31"/>
      <c r="D51" s="31" t="s">
        <v>22</v>
      </c>
      <c r="E51" s="32"/>
      <c r="F51" s="35"/>
      <c r="G51" s="32"/>
      <c r="H51" s="36" t="s">
        <v>1</v>
      </c>
      <c r="I51" s="37"/>
      <c r="J51" s="27"/>
      <c r="K51" s="38"/>
      <c r="L51" s="14"/>
      <c r="M51" s="14"/>
      <c r="N51" s="14"/>
      <c r="O51" s="14"/>
      <c r="P51" s="14"/>
      <c r="Q51" s="20"/>
    </row>
    <row r="52" spans="1:17" ht="13.5" customHeight="1" x14ac:dyDescent="0.25">
      <c r="A52" s="14"/>
      <c r="B52" s="37" t="s">
        <v>19</v>
      </c>
      <c r="C52" s="23"/>
      <c r="D52" s="23" t="s">
        <v>20</v>
      </c>
      <c r="E52" s="26"/>
      <c r="F52" s="29"/>
      <c r="G52" s="26"/>
      <c r="H52" s="37" t="s">
        <v>32</v>
      </c>
      <c r="I52" s="37"/>
      <c r="J52" s="27"/>
      <c r="K52" s="38"/>
      <c r="L52" s="14"/>
      <c r="M52" s="14"/>
      <c r="N52" s="14"/>
      <c r="O52" s="14"/>
      <c r="P52" s="14"/>
      <c r="Q52" s="14"/>
    </row>
    <row r="53" spans="1:17" x14ac:dyDescent="0.25">
      <c r="A53" s="14"/>
      <c r="B53" s="14"/>
      <c r="C53" s="31"/>
      <c r="D53" s="27"/>
      <c r="E53" s="27"/>
      <c r="F53" s="29"/>
      <c r="G53" s="27"/>
      <c r="H53" s="27"/>
      <c r="I53" s="27"/>
      <c r="J53" s="39"/>
      <c r="K53" s="27"/>
      <c r="L53" s="14"/>
      <c r="M53" s="14"/>
      <c r="N53" s="14"/>
      <c r="O53" s="14"/>
      <c r="P53" s="14"/>
      <c r="Q53" s="14"/>
    </row>
    <row r="54" spans="1:17" x14ac:dyDescent="0.25">
      <c r="A54" s="14"/>
      <c r="B54" s="14"/>
      <c r="C54" s="14"/>
      <c r="D54" s="30"/>
      <c r="E54" s="30"/>
      <c r="F54" s="40"/>
      <c r="G54" s="14"/>
      <c r="H54" s="14"/>
      <c r="I54" s="14"/>
      <c r="J54" s="14"/>
      <c r="K54" s="41"/>
      <c r="L54" s="14"/>
      <c r="M54" s="14"/>
      <c r="N54" s="14"/>
      <c r="O54" s="14"/>
      <c r="P54" s="14"/>
      <c r="Q54" s="14"/>
    </row>
    <row r="55" spans="1:17" x14ac:dyDescent="0.25">
      <c r="A55" s="14"/>
      <c r="B55" s="14"/>
      <c r="C55" s="14"/>
      <c r="D55" s="22"/>
      <c r="E55" s="22"/>
      <c r="F55" s="42"/>
      <c r="G55" s="22"/>
      <c r="H55" s="41"/>
      <c r="I55" s="14"/>
      <c r="J55" s="14"/>
      <c r="K55" s="14"/>
      <c r="L55" s="14"/>
      <c r="M55" s="14"/>
      <c r="N55" s="41"/>
      <c r="O55" s="41"/>
      <c r="P55" s="41"/>
      <c r="Q55" s="41"/>
    </row>
    <row r="56" spans="1:17" x14ac:dyDescent="0.25">
      <c r="A56" s="14"/>
      <c r="B56" s="43"/>
      <c r="C56" s="43"/>
      <c r="D56" s="43"/>
      <c r="E56" s="43"/>
      <c r="F56" s="42"/>
      <c r="G56" s="43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25">
      <c r="A57" s="14"/>
      <c r="B57" s="14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60" spans="1:17" x14ac:dyDescent="0.25"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</row>
    <row r="64" spans="1:17" s="4" customFormat="1" x14ac:dyDescent="0.25">
      <c r="F64" s="6"/>
    </row>
    <row r="69" spans="7:17" x14ac:dyDescent="0.25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15">
    <mergeCell ref="D43:F43"/>
    <mergeCell ref="H39:M39"/>
    <mergeCell ref="A23:B23"/>
    <mergeCell ref="H38:K38"/>
    <mergeCell ref="G1:O1"/>
    <mergeCell ref="G4:O4"/>
    <mergeCell ref="A7:Q7"/>
    <mergeCell ref="A8:Q8"/>
    <mergeCell ref="A6:Q6"/>
    <mergeCell ref="A9:Q9"/>
    <mergeCell ref="H11:M11"/>
    <mergeCell ref="D21:F21"/>
    <mergeCell ref="H24:M24"/>
    <mergeCell ref="D27:F27"/>
    <mergeCell ref="D42:F42"/>
  </mergeCells>
  <pageMargins left="0.25" right="0.25" top="0.75" bottom="0.75" header="0.3" footer="0.3"/>
  <pageSetup paperSize="5" scale="76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TRAMITE DE PENSION MAYO 2022</vt:lpstr>
      <vt:lpstr>' TRAMITE DE PENSION MAYO 2022'!Área_de_impresión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2022-06-06T14:51:15Z</cp:lastPrinted>
  <dcterms:created xsi:type="dcterms:W3CDTF">2020-08-19T16:00:30Z</dcterms:created>
  <dcterms:modified xsi:type="dcterms:W3CDTF">2022-06-08T13:54:06Z</dcterms:modified>
</cp:coreProperties>
</file>