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s Trasparencia\Recursos Humanos\Nominas\2023\Abril\"/>
    </mc:Choice>
  </mc:AlternateContent>
  <bookViews>
    <workbookView xWindow="0" yWindow="0" windowWidth="28800" windowHeight="12450"/>
  </bookViews>
  <sheets>
    <sheet name=" TRAMITE DE PENSION ABRIL 2023" sheetId="11" r:id="rId1"/>
  </sheets>
  <calcPr calcId="191029"/>
</workbook>
</file>

<file path=xl/calcChain.xml><?xml version="1.0" encoding="utf-8"?>
<calcChain xmlns="http://schemas.openxmlformats.org/spreadsheetml/2006/main">
  <c r="H18" i="11" l="1"/>
  <c r="H29" i="11" s="1"/>
  <c r="I18" i="11"/>
  <c r="I29" i="11" s="1"/>
  <c r="J18" i="11"/>
  <c r="K18" i="11"/>
  <c r="L18" i="11"/>
  <c r="M18" i="11"/>
  <c r="N18" i="11"/>
  <c r="O18" i="11"/>
  <c r="P18" i="11"/>
  <c r="Q18" i="11"/>
  <c r="G18" i="11"/>
  <c r="Q12" i="11"/>
  <c r="Q13" i="11"/>
  <c r="Q14" i="11"/>
  <c r="Q15" i="11"/>
  <c r="Q16" i="11"/>
  <c r="Q17" i="11"/>
  <c r="G29" i="11"/>
  <c r="K29" i="11"/>
  <c r="P29" i="11"/>
  <c r="N12" i="11"/>
  <c r="N13" i="11"/>
  <c r="N14" i="11"/>
  <c r="N15" i="11"/>
  <c r="N16" i="11"/>
  <c r="N17" i="11"/>
  <c r="P12" i="11"/>
  <c r="P13" i="11"/>
  <c r="P14" i="11"/>
  <c r="P15" i="11"/>
  <c r="P16" i="11"/>
  <c r="P17" i="11"/>
  <c r="K12" i="11"/>
  <c r="K13" i="11"/>
  <c r="K14" i="11"/>
  <c r="K15" i="11"/>
  <c r="K16" i="11"/>
  <c r="K17" i="11"/>
  <c r="P11" i="11" l="1"/>
  <c r="M29" i="11" l="1"/>
  <c r="P28" i="11" l="1"/>
  <c r="M24" i="11"/>
  <c r="I24" i="11"/>
  <c r="H24" i="11"/>
  <c r="P23" i="11"/>
  <c r="P24" i="11" s="1"/>
  <c r="K24" i="11"/>
  <c r="L23" i="11"/>
  <c r="L24" i="11" s="1"/>
  <c r="K11" i="11"/>
  <c r="N11" i="11" s="1"/>
  <c r="Q11" i="11" s="1"/>
  <c r="Q29" i="11" l="1"/>
  <c r="N29" i="11"/>
  <c r="N23" i="11"/>
  <c r="N24" i="11" s="1"/>
  <c r="O23" i="11"/>
  <c r="O24" i="11" s="1"/>
  <c r="J23" i="11"/>
  <c r="J24" i="11" s="1"/>
  <c r="L28" i="11"/>
  <c r="L29" i="11" s="1"/>
  <c r="N28" i="11"/>
  <c r="J29" i="11" l="1"/>
  <c r="Q23" i="11"/>
  <c r="Q24" i="11" s="1"/>
  <c r="O28" i="11"/>
  <c r="O29" i="11" s="1"/>
  <c r="Q28" i="11"/>
  <c r="J28" i="11"/>
</calcChain>
</file>

<file path=xl/sharedStrings.xml><?xml version="1.0" encoding="utf-8"?>
<sst xmlns="http://schemas.openxmlformats.org/spreadsheetml/2006/main" count="118" uniqueCount="62">
  <si>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</si>
  <si>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</si>
  <si>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</si>
  <si>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</si>
  <si>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</si>
  <si>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</si>
  <si>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</si>
  <si>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</si>
  <si>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</si>
  <si>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</si>
  <si>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</si>
  <si>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</si>
  <si>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</si>
  <si>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</si>
  <si>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</si>
  <si>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</si>
  <si>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</si>
  <si>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</si>
  <si>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</si>
  <si>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</si>
  <si>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</si>
  <si>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</si>
  <si>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</si>
  <si>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</si>
  <si>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</si>
  <si>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</si>
  <si>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</si>
  <si>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</si>
  <si>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</si>
  <si>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</si>
  <si>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</si>
  <si>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</si>
  <si>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</si>
  <si>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</si>
  <si>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</si>
  <si>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</si>
  <si>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</si>
  <si>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</si>
  <si>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</si>
  <si>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</si>
  <si>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</si>
  <si>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</si>
  <si>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VIGILANTE</t>
  </si>
  <si>
    <t>SERVICIO AL CLIENTE</t>
  </si>
  <si>
    <t>MARIA CLEOFILA BAEZ TEJEDA</t>
  </si>
  <si>
    <t>MODESTO CARVAJAL VALENZUELA</t>
  </si>
  <si>
    <t>SFS</t>
  </si>
  <si>
    <t>SUBTOTAL:</t>
  </si>
  <si>
    <t xml:space="preserve"> </t>
  </si>
  <si>
    <t>VIERKA PICHARDO</t>
  </si>
  <si>
    <t>CERTIFICAMOS QUE ESTA NÓMINA DE PAGO QUE CONSTA DE ***1*** HOJAS, ESTA CORRECTA Y COMPLETA Y QUE LAS PERSONAS ENUMERADAS</t>
  </si>
  <si>
    <t>Analista de Nómina</t>
  </si>
  <si>
    <t>Subdirector General Administrativo y Financiero</t>
  </si>
  <si>
    <t>AUXILIAR ADM. 1</t>
  </si>
  <si>
    <t>AUX. DE INVESTIGACION</t>
  </si>
  <si>
    <t>DPTO. INSPECCION</t>
  </si>
  <si>
    <t>ENRIQUE LAMI MARTINEZ RAMIREZ</t>
  </si>
  <si>
    <t>COMISION DE SEGUIMIENTO</t>
  </si>
  <si>
    <t>Director Financiero</t>
  </si>
  <si>
    <t>FRANCISCO DE LEÓN</t>
  </si>
  <si>
    <t>Correspondiente al mes de abril del año 2023</t>
  </si>
  <si>
    <t xml:space="preserve"> EN LA MISMA SON LAS QUE AL 30 DE ABRIL DEL 2023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</si>
</sst>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4" fontId="21" fillId="0" borderId="0" xfId="0" applyNumberFormat="1" applyFont="1"/>
    <xf numFmtId="0" fontId="27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0" fontId="26" fillId="33" borderId="1" xfId="0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 wrapText="1" readingOrder="1"/>
    </xf>
    <xf numFmtId="4" fontId="26" fillId="33" borderId="1" xfId="1" applyNumberFormat="1" applyFont="1" applyFill="1" applyBorder="1" applyAlignment="1">
      <alignment horizontal="center" vertical="center" wrapText="1" readingOrder="1"/>
    </xf>
    <xf numFmtId="4" fontId="26" fillId="33" borderId="1" xfId="0" applyNumberFormat="1" applyFont="1" applyFill="1" applyBorder="1"/>
    <xf numFmtId="0" fontId="26" fillId="33" borderId="1" xfId="0" applyFont="1" applyFill="1" applyBorder="1"/>
    <xf numFmtId="164" fontId="26" fillId="33" borderId="1" xfId="0" applyNumberFormat="1" applyFont="1" applyFill="1" applyBorder="1"/>
    <xf numFmtId="164" fontId="25" fillId="33" borderId="1" xfId="0" applyNumberFormat="1" applyFont="1" applyFill="1" applyBorder="1"/>
    <xf numFmtId="4" fontId="25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6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4" fontId="21" fillId="0" borderId="1" xfId="1" applyNumberFormat="1" applyFont="1" applyFill="1" applyBorder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43" fontId="29" fillId="0" borderId="0" xfId="0" applyNumberFormat="1" applyFont="1"/>
    <xf numFmtId="166" fontId="33" fillId="0" borderId="0" xfId="0" applyNumberFormat="1" applyFont="1"/>
    <xf numFmtId="166" fontId="33" fillId="0" borderId="0" xfId="0" applyNumberFormat="1" applyFont="1" applyAlignment="1">
      <alignment horizontal="center"/>
    </xf>
    <xf numFmtId="0" fontId="21" fillId="0" borderId="12" xfId="0" applyFont="1" applyBorder="1"/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6" fillId="33" borderId="16" xfId="0" applyFont="1" applyFill="1" applyBorder="1" applyAlignment="1">
      <alignment horizontal="right"/>
    </xf>
    <xf numFmtId="0" fontId="26" fillId="33" borderId="17" xfId="0" applyFont="1" applyFill="1" applyBorder="1" applyAlignment="1">
      <alignment horizontal="right"/>
    </xf>
    <xf numFmtId="0" fontId="26" fillId="33" borderId="15" xfId="0" applyFont="1" applyFill="1" applyBorder="1" applyAlignment="1">
      <alignment horizontal="right"/>
    </xf>
    <xf numFmtId="164" fontId="26" fillId="33" borderId="11" xfId="1" applyFont="1" applyFill="1" applyBorder="1" applyAlignment="1">
      <alignment horizontal="center" vertical="center"/>
    </xf>
    <xf numFmtId="164" fontId="26" fillId="33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33" borderId="12" xfId="0" applyFont="1" applyFill="1" applyBorder="1" applyAlignment="1">
      <alignment horizontal="right"/>
    </xf>
    <xf numFmtId="0" fontId="26" fillId="33" borderId="14" xfId="0" applyFont="1" applyFill="1" applyBorder="1" applyAlignment="1">
      <alignment horizontal="right"/>
    </xf>
    <xf numFmtId="0" fontId="26" fillId="33" borderId="13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603249</xdr:colOff>
      <xdr:row>0</xdr:row>
      <xdr:rowOff>56092</xdr:rowOff>
    </xdr:from>
    <xdr:to>
      <xdr:col>7</xdr:col>
      <xdr:colOff>138910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4" y="56092"/>
          <a:ext cx="1402561" cy="102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showRuler="0" view="pageBreakPreview" zoomScale="80" zoomScaleNormal="100" zoomScaleSheetLayoutView="80" zoomScalePageLayoutView="80" workbookViewId="0">
      <selection activeCell="D43" sqref="D43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10.28515625" customWidth="1"/>
    <col min="9" max="9" width="10.5703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2.5703125" customWidth="1"/>
    <col min="17" max="17" width="13.28515625" customWidth="1"/>
  </cols>
  <sheetData>
    <row r="1" spans="1:17" ht="18.75" x14ac:dyDescent="0.3">
      <c r="G1" s="2"/>
      <c r="H1" s="2"/>
      <c r="I1" s="2"/>
      <c r="J1" s="2"/>
      <c r="K1" s="2"/>
      <c r="L1" s="2"/>
      <c r="M1" s="2"/>
      <c r="N1" s="2"/>
      <c r="O1" s="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5.75" x14ac:dyDescent="0.25">
      <c r="G3" s="53"/>
      <c r="H3" s="53"/>
      <c r="I3" s="53"/>
      <c r="J3" s="53"/>
      <c r="K3" s="53"/>
      <c r="L3" s="53"/>
      <c r="M3" s="53"/>
      <c r="N3" s="53"/>
      <c r="O3" s="53"/>
    </row>
    <row r="5" spans="1:17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x14ac:dyDescent="0.25">
      <c r="A7" s="55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x14ac:dyDescent="0.25">
      <c r="A8" s="55" t="s">
        <v>60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7" ht="17.25" customHeight="1" x14ac:dyDescent="0.25">
      <c r="A9" s="27"/>
      <c r="B9" s="15"/>
      <c r="C9" s="15"/>
      <c r="D9" s="28"/>
      <c r="E9" s="28"/>
      <c r="F9" s="28"/>
      <c r="G9" s="29"/>
      <c r="H9" s="50" t="s">
        <v>39</v>
      </c>
      <c r="I9" s="50"/>
      <c r="J9" s="50"/>
      <c r="K9" s="50"/>
      <c r="L9" s="50"/>
      <c r="M9" s="50"/>
      <c r="N9" s="30"/>
      <c r="O9" s="30"/>
      <c r="P9" s="31"/>
      <c r="Q9" s="31"/>
    </row>
    <row r="10" spans="1:17" ht="31.15" customHeight="1" x14ac:dyDescent="0.25">
      <c r="A10" s="19" t="s">
        <v>0</v>
      </c>
      <c r="B10" s="19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1" t="s">
        <v>30</v>
      </c>
      <c r="H10" s="20" t="s">
        <v>31</v>
      </c>
      <c r="I10" s="20" t="s">
        <v>46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33</v>
      </c>
      <c r="O10" s="20" t="s">
        <v>36</v>
      </c>
      <c r="P10" s="20" t="s">
        <v>37</v>
      </c>
      <c r="Q10" s="20" t="s">
        <v>38</v>
      </c>
    </row>
    <row r="11" spans="1:17" ht="22.9" customHeight="1" x14ac:dyDescent="0.25">
      <c r="A11" s="5">
        <v>1</v>
      </c>
      <c r="B11" s="5" t="s">
        <v>8</v>
      </c>
      <c r="C11" s="5" t="s">
        <v>2</v>
      </c>
      <c r="D11" s="5" t="s">
        <v>20</v>
      </c>
      <c r="E11" s="5" t="s">
        <v>16</v>
      </c>
      <c r="F11" s="7" t="s">
        <v>24</v>
      </c>
      <c r="G11" s="33">
        <v>10000</v>
      </c>
      <c r="H11" s="33">
        <v>287</v>
      </c>
      <c r="I11" s="33">
        <v>304</v>
      </c>
      <c r="J11" s="33">
        <v>0</v>
      </c>
      <c r="K11" s="11">
        <f t="shared" ref="K11:K17" si="0">H11+I11</f>
        <v>591</v>
      </c>
      <c r="L11" s="33">
        <v>0</v>
      </c>
      <c r="M11" s="33">
        <v>25</v>
      </c>
      <c r="N11" s="33">
        <f t="shared" ref="N11:N17" si="1">K11+L11+M11</f>
        <v>616</v>
      </c>
      <c r="O11" s="33">
        <v>0</v>
      </c>
      <c r="P11" s="11">
        <f t="shared" ref="P11:P17" si="2">G11</f>
        <v>10000</v>
      </c>
      <c r="Q11" s="11">
        <f t="shared" ref="Q11:Q17" si="3">P11-N11</f>
        <v>9384</v>
      </c>
    </row>
    <row r="12" spans="1:17" ht="22.9" customHeight="1" x14ac:dyDescent="0.25">
      <c r="A12" s="5">
        <v>2</v>
      </c>
      <c r="B12" s="5" t="s">
        <v>19</v>
      </c>
      <c r="C12" s="5" t="s">
        <v>3</v>
      </c>
      <c r="D12" s="5" t="s">
        <v>20</v>
      </c>
      <c r="E12" s="5" t="s">
        <v>16</v>
      </c>
      <c r="F12" s="7" t="s">
        <v>24</v>
      </c>
      <c r="G12" s="33">
        <v>10000</v>
      </c>
      <c r="H12" s="33">
        <v>287</v>
      </c>
      <c r="I12" s="33">
        <v>304</v>
      </c>
      <c r="J12" s="33">
        <v>0</v>
      </c>
      <c r="K12" s="11">
        <f t="shared" si="0"/>
        <v>591</v>
      </c>
      <c r="L12" s="33">
        <v>0</v>
      </c>
      <c r="M12" s="33">
        <v>25</v>
      </c>
      <c r="N12" s="33">
        <f t="shared" si="1"/>
        <v>616</v>
      </c>
      <c r="O12" s="33">
        <v>0</v>
      </c>
      <c r="P12" s="11">
        <f t="shared" si="2"/>
        <v>10000</v>
      </c>
      <c r="Q12" s="11">
        <f t="shared" si="3"/>
        <v>9384</v>
      </c>
    </row>
    <row r="13" spans="1:17" ht="22.9" customHeight="1" x14ac:dyDescent="0.25">
      <c r="A13" s="5">
        <v>3</v>
      </c>
      <c r="B13" s="5" t="s">
        <v>44</v>
      </c>
      <c r="C13" s="5" t="s">
        <v>53</v>
      </c>
      <c r="D13" s="5" t="s">
        <v>43</v>
      </c>
      <c r="E13" s="5" t="s">
        <v>16</v>
      </c>
      <c r="F13" s="7" t="s">
        <v>24</v>
      </c>
      <c r="G13" s="33">
        <v>26069.93</v>
      </c>
      <c r="H13" s="33">
        <v>748.21</v>
      </c>
      <c r="I13" s="33">
        <v>792.53</v>
      </c>
      <c r="J13" s="33">
        <v>0</v>
      </c>
      <c r="K13" s="11">
        <f t="shared" si="0"/>
        <v>1540.74</v>
      </c>
      <c r="L13" s="33">
        <v>0</v>
      </c>
      <c r="M13" s="33">
        <v>75</v>
      </c>
      <c r="N13" s="33">
        <f t="shared" si="1"/>
        <v>1615.74</v>
      </c>
      <c r="O13" s="33">
        <v>0</v>
      </c>
      <c r="P13" s="11">
        <f t="shared" si="2"/>
        <v>26069.93</v>
      </c>
      <c r="Q13" s="11">
        <f t="shared" si="3"/>
        <v>24454.19</v>
      </c>
    </row>
    <row r="14" spans="1:17" ht="22.9" customHeight="1" x14ac:dyDescent="0.25">
      <c r="A14" s="5">
        <v>4</v>
      </c>
      <c r="B14" s="5" t="s">
        <v>6</v>
      </c>
      <c r="C14" s="5" t="s">
        <v>2</v>
      </c>
      <c r="D14" s="5" t="s">
        <v>7</v>
      </c>
      <c r="E14" s="5" t="s">
        <v>16</v>
      </c>
      <c r="F14" s="7" t="s">
        <v>24</v>
      </c>
      <c r="G14" s="33">
        <v>10000</v>
      </c>
      <c r="H14" s="33">
        <v>287</v>
      </c>
      <c r="I14" s="33">
        <v>304</v>
      </c>
      <c r="J14" s="33">
        <v>0</v>
      </c>
      <c r="K14" s="11">
        <f t="shared" si="0"/>
        <v>591</v>
      </c>
      <c r="L14" s="33">
        <v>0</v>
      </c>
      <c r="M14" s="33">
        <v>25</v>
      </c>
      <c r="N14" s="33">
        <f t="shared" si="1"/>
        <v>616</v>
      </c>
      <c r="O14" s="33">
        <v>0</v>
      </c>
      <c r="P14" s="11">
        <f t="shared" si="2"/>
        <v>10000</v>
      </c>
      <c r="Q14" s="11">
        <f t="shared" si="3"/>
        <v>9384</v>
      </c>
    </row>
    <row r="15" spans="1:17" ht="22.9" customHeight="1" x14ac:dyDescent="0.25">
      <c r="A15" s="5">
        <v>5</v>
      </c>
      <c r="B15" s="5" t="s">
        <v>9</v>
      </c>
      <c r="C15" s="5" t="s">
        <v>2</v>
      </c>
      <c r="D15" s="5" t="s">
        <v>10</v>
      </c>
      <c r="E15" s="5" t="s">
        <v>16</v>
      </c>
      <c r="F15" s="7" t="s">
        <v>24</v>
      </c>
      <c r="G15" s="33">
        <v>10000</v>
      </c>
      <c r="H15" s="33">
        <v>287</v>
      </c>
      <c r="I15" s="33">
        <v>304</v>
      </c>
      <c r="J15" s="33">
        <v>0</v>
      </c>
      <c r="K15" s="11">
        <f t="shared" si="0"/>
        <v>591</v>
      </c>
      <c r="L15" s="33">
        <v>0</v>
      </c>
      <c r="M15" s="33">
        <v>25</v>
      </c>
      <c r="N15" s="33">
        <f t="shared" si="1"/>
        <v>616</v>
      </c>
      <c r="O15" s="33">
        <v>0</v>
      </c>
      <c r="P15" s="11">
        <f t="shared" si="2"/>
        <v>10000</v>
      </c>
      <c r="Q15" s="11">
        <f t="shared" si="3"/>
        <v>9384</v>
      </c>
    </row>
    <row r="16" spans="1:17" ht="26.45" customHeight="1" x14ac:dyDescent="0.25">
      <c r="A16" s="5">
        <v>6</v>
      </c>
      <c r="B16" s="5" t="s">
        <v>45</v>
      </c>
      <c r="C16" s="45" t="s">
        <v>54</v>
      </c>
      <c r="D16" s="43" t="s">
        <v>55</v>
      </c>
      <c r="E16" s="5" t="s">
        <v>16</v>
      </c>
      <c r="F16" s="44" t="s">
        <v>22</v>
      </c>
      <c r="G16" s="33">
        <v>18975</v>
      </c>
      <c r="H16" s="33">
        <v>544.58000000000004</v>
      </c>
      <c r="I16" s="33">
        <v>576.84</v>
      </c>
      <c r="J16" s="33">
        <v>0</v>
      </c>
      <c r="K16" s="11">
        <f t="shared" si="0"/>
        <v>1121.42</v>
      </c>
      <c r="L16" s="33">
        <v>0</v>
      </c>
      <c r="M16" s="33">
        <v>25</v>
      </c>
      <c r="N16" s="33">
        <f t="shared" si="1"/>
        <v>1146.42</v>
      </c>
      <c r="O16" s="33">
        <v>0</v>
      </c>
      <c r="P16" s="11">
        <f t="shared" si="2"/>
        <v>18975</v>
      </c>
      <c r="Q16" s="11">
        <f t="shared" si="3"/>
        <v>17828.580000000002</v>
      </c>
    </row>
    <row r="17" spans="1:17" ht="22.9" customHeight="1" x14ac:dyDescent="0.25">
      <c r="A17" s="5">
        <v>7</v>
      </c>
      <c r="B17" s="5" t="s">
        <v>56</v>
      </c>
      <c r="C17" s="5" t="s">
        <v>42</v>
      </c>
      <c r="D17" s="43" t="s">
        <v>57</v>
      </c>
      <c r="E17" s="5" t="s">
        <v>16</v>
      </c>
      <c r="F17" s="44" t="s">
        <v>22</v>
      </c>
      <c r="G17" s="33">
        <v>10000</v>
      </c>
      <c r="H17" s="33">
        <v>287</v>
      </c>
      <c r="I17" s="33">
        <v>304</v>
      </c>
      <c r="J17" s="33">
        <v>0</v>
      </c>
      <c r="K17" s="11">
        <f t="shared" si="0"/>
        <v>591</v>
      </c>
      <c r="L17" s="33">
        <v>0</v>
      </c>
      <c r="M17" s="33">
        <v>25</v>
      </c>
      <c r="N17" s="33">
        <f t="shared" si="1"/>
        <v>616</v>
      </c>
      <c r="O17" s="33">
        <v>0</v>
      </c>
      <c r="P17" s="11">
        <f t="shared" si="2"/>
        <v>10000</v>
      </c>
      <c r="Q17" s="11">
        <f t="shared" si="3"/>
        <v>9384</v>
      </c>
    </row>
    <row r="18" spans="1:17" x14ac:dyDescent="0.25">
      <c r="A18" s="8"/>
      <c r="B18" s="8"/>
      <c r="C18" s="8"/>
      <c r="D18" s="57" t="s">
        <v>47</v>
      </c>
      <c r="E18" s="58"/>
      <c r="F18" s="59"/>
      <c r="G18" s="22">
        <f>SUM(G11:G17)</f>
        <v>95044.93</v>
      </c>
      <c r="H18" s="22">
        <f t="shared" ref="H18:Q18" si="4">SUM(H11:H17)</f>
        <v>2727.79</v>
      </c>
      <c r="I18" s="22">
        <f t="shared" si="4"/>
        <v>2889.37</v>
      </c>
      <c r="J18" s="22">
        <f t="shared" si="4"/>
        <v>0</v>
      </c>
      <c r="K18" s="22">
        <f t="shared" si="4"/>
        <v>5617.16</v>
      </c>
      <c r="L18" s="22">
        <f t="shared" si="4"/>
        <v>0</v>
      </c>
      <c r="M18" s="22">
        <f t="shared" si="4"/>
        <v>225</v>
      </c>
      <c r="N18" s="22">
        <f t="shared" si="4"/>
        <v>5842.16</v>
      </c>
      <c r="O18" s="22">
        <f t="shared" si="4"/>
        <v>0</v>
      </c>
      <c r="P18" s="22">
        <f t="shared" si="4"/>
        <v>95044.93</v>
      </c>
      <c r="Q18" s="22">
        <f t="shared" si="4"/>
        <v>89202.77</v>
      </c>
    </row>
    <row r="19" spans="1:17" ht="7.15" customHeight="1" x14ac:dyDescent="0.25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5">
      <c r="A20" s="51" t="s">
        <v>11</v>
      </c>
      <c r="B20" s="51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5" customHeight="1" x14ac:dyDescent="0.25">
      <c r="A21" s="27"/>
      <c r="B21" s="15"/>
      <c r="C21" s="15"/>
      <c r="D21" s="28"/>
      <c r="E21" s="28"/>
      <c r="F21" s="28"/>
      <c r="G21" s="29"/>
      <c r="H21" s="50" t="s">
        <v>39</v>
      </c>
      <c r="I21" s="50"/>
      <c r="J21" s="50"/>
      <c r="K21" s="50"/>
      <c r="L21" s="50"/>
      <c r="M21" s="50"/>
      <c r="N21" s="30"/>
      <c r="O21" s="30"/>
      <c r="P21" s="31"/>
      <c r="Q21" s="31"/>
    </row>
    <row r="22" spans="1:17" ht="29.25" customHeight="1" x14ac:dyDescent="0.25">
      <c r="A22" s="23" t="s">
        <v>0</v>
      </c>
      <c r="B22" s="23" t="s">
        <v>25</v>
      </c>
      <c r="C22" s="20" t="s">
        <v>26</v>
      </c>
      <c r="D22" s="20" t="s">
        <v>27</v>
      </c>
      <c r="E22" s="20" t="s">
        <v>28</v>
      </c>
      <c r="F22" s="20" t="s">
        <v>29</v>
      </c>
      <c r="G22" s="21" t="s">
        <v>30</v>
      </c>
      <c r="H22" s="20" t="s">
        <v>31</v>
      </c>
      <c r="I22" s="20" t="s">
        <v>46</v>
      </c>
      <c r="J22" s="20" t="s">
        <v>32</v>
      </c>
      <c r="K22" s="20" t="s">
        <v>33</v>
      </c>
      <c r="L22" s="20" t="s">
        <v>34</v>
      </c>
      <c r="M22" s="20" t="s">
        <v>35</v>
      </c>
      <c r="N22" s="20" t="s">
        <v>33</v>
      </c>
      <c r="O22" s="20" t="s">
        <v>36</v>
      </c>
      <c r="P22" s="20" t="s">
        <v>37</v>
      </c>
      <c r="Q22" s="20" t="s">
        <v>38</v>
      </c>
    </row>
    <row r="23" spans="1:17" ht="22.9" customHeight="1" x14ac:dyDescent="0.25">
      <c r="A23" s="5">
        <v>8</v>
      </c>
      <c r="B23" s="5" t="s">
        <v>17</v>
      </c>
      <c r="C23" s="5" t="s">
        <v>3</v>
      </c>
      <c r="D23" s="5" t="s">
        <v>41</v>
      </c>
      <c r="E23" s="5" t="s">
        <v>16</v>
      </c>
      <c r="F23" s="7" t="s">
        <v>22</v>
      </c>
      <c r="G23" s="32">
        <v>10000</v>
      </c>
      <c r="H23" s="32">
        <v>287</v>
      </c>
      <c r="I23" s="32">
        <v>304</v>
      </c>
      <c r="J23" s="11">
        <f>SUM(J18:J22)</f>
        <v>0</v>
      </c>
      <c r="K23" s="12">
        <v>591</v>
      </c>
      <c r="L23" s="11">
        <f>SUM(L18:L22)</f>
        <v>0</v>
      </c>
      <c r="M23" s="32">
        <v>25</v>
      </c>
      <c r="N23" s="12">
        <f>K23+M23</f>
        <v>616</v>
      </c>
      <c r="O23" s="11">
        <f>SUM(O18:O22)</f>
        <v>0</v>
      </c>
      <c r="P23" s="12">
        <f>G23+0</f>
        <v>10000</v>
      </c>
      <c r="Q23" s="12">
        <f>P23-N23</f>
        <v>9384</v>
      </c>
    </row>
    <row r="24" spans="1:17" ht="22.9" customHeight="1" x14ac:dyDescent="0.25">
      <c r="A24" s="8"/>
      <c r="B24" s="8"/>
      <c r="C24" s="8"/>
      <c r="D24" s="57" t="s">
        <v>47</v>
      </c>
      <c r="E24" s="58"/>
      <c r="F24" s="59"/>
      <c r="G24" s="24">
        <v>10000</v>
      </c>
      <c r="H24" s="25">
        <f t="shared" ref="H24:Q24" si="5">SUM(H23)</f>
        <v>287</v>
      </c>
      <c r="I24" s="25">
        <f t="shared" si="5"/>
        <v>304</v>
      </c>
      <c r="J24" s="26">
        <f t="shared" si="5"/>
        <v>0</v>
      </c>
      <c r="K24" s="26">
        <f t="shared" si="5"/>
        <v>591</v>
      </c>
      <c r="L24" s="26">
        <f t="shared" si="5"/>
        <v>0</v>
      </c>
      <c r="M24" s="25">
        <f t="shared" si="5"/>
        <v>25</v>
      </c>
      <c r="N24" s="26">
        <f t="shared" si="5"/>
        <v>616</v>
      </c>
      <c r="O24" s="26">
        <f t="shared" si="5"/>
        <v>0</v>
      </c>
      <c r="P24" s="26">
        <f t="shared" si="5"/>
        <v>10000</v>
      </c>
      <c r="Q24" s="22">
        <f t="shared" si="5"/>
        <v>9384</v>
      </c>
    </row>
    <row r="25" spans="1:17" ht="10.9" customHeight="1" x14ac:dyDescent="0.25">
      <c r="A25" s="14" t="s">
        <v>5</v>
      </c>
      <c r="B25" s="14"/>
      <c r="C25" s="8" t="s">
        <v>48</v>
      </c>
      <c r="D25" s="8"/>
      <c r="E25" s="8"/>
      <c r="F25" s="9"/>
      <c r="G25" s="8"/>
      <c r="H25" s="52"/>
      <c r="I25" s="52"/>
      <c r="J25" s="52"/>
      <c r="K25" s="52"/>
      <c r="L25" s="8"/>
      <c r="M25" s="8"/>
      <c r="N25" s="8"/>
      <c r="O25" s="8"/>
      <c r="P25" s="8"/>
      <c r="Q25" s="8"/>
    </row>
    <row r="26" spans="1:17" ht="20.45" customHeight="1" x14ac:dyDescent="0.25">
      <c r="A26" s="27"/>
      <c r="B26" s="15"/>
      <c r="C26" s="15"/>
      <c r="D26" s="28"/>
      <c r="E26" s="28"/>
      <c r="F26" s="28"/>
      <c r="G26" s="29"/>
      <c r="H26" s="49" t="s">
        <v>39</v>
      </c>
      <c r="I26" s="49"/>
      <c r="J26" s="49"/>
      <c r="K26" s="49"/>
      <c r="L26" s="49"/>
      <c r="M26" s="50"/>
      <c r="N26" s="30"/>
      <c r="O26" s="30"/>
      <c r="P26" s="31"/>
      <c r="Q26" s="31"/>
    </row>
    <row r="27" spans="1:17" ht="20.45" customHeight="1" x14ac:dyDescent="0.25">
      <c r="A27" s="19" t="s">
        <v>0</v>
      </c>
      <c r="B27" s="19" t="s">
        <v>25</v>
      </c>
      <c r="C27" s="20" t="s">
        <v>26</v>
      </c>
      <c r="D27" s="20" t="s">
        <v>27</v>
      </c>
      <c r="E27" s="20" t="s">
        <v>28</v>
      </c>
      <c r="F27" s="20" t="s">
        <v>29</v>
      </c>
      <c r="G27" s="21" t="s">
        <v>30</v>
      </c>
      <c r="H27" s="20" t="s">
        <v>31</v>
      </c>
      <c r="I27" s="20" t="s">
        <v>46</v>
      </c>
      <c r="J27" s="20" t="s">
        <v>32</v>
      </c>
      <c r="K27" s="20" t="s">
        <v>33</v>
      </c>
      <c r="L27" s="20" t="s">
        <v>34</v>
      </c>
      <c r="M27" s="20" t="s">
        <v>35</v>
      </c>
      <c r="N27" s="20" t="s">
        <v>33</v>
      </c>
      <c r="O27" s="20" t="s">
        <v>36</v>
      </c>
      <c r="P27" s="20" t="s">
        <v>37</v>
      </c>
      <c r="Q27" s="20" t="s">
        <v>38</v>
      </c>
    </row>
    <row r="28" spans="1:17" ht="20.45" customHeight="1" x14ac:dyDescent="0.25">
      <c r="A28" s="5">
        <v>9</v>
      </c>
      <c r="B28" s="5" t="s">
        <v>18</v>
      </c>
      <c r="C28" s="5" t="s">
        <v>2</v>
      </c>
      <c r="D28" s="5" t="s">
        <v>12</v>
      </c>
      <c r="E28" s="5" t="s">
        <v>40</v>
      </c>
      <c r="F28" s="7" t="s">
        <v>21</v>
      </c>
      <c r="G28" s="10">
        <v>10000</v>
      </c>
      <c r="H28" s="10">
        <v>287</v>
      </c>
      <c r="I28" s="10">
        <v>304</v>
      </c>
      <c r="J28" s="11">
        <f>SUM(J18:J27)</f>
        <v>0</v>
      </c>
      <c r="K28" s="12">
        <v>591</v>
      </c>
      <c r="L28" s="11">
        <f>SUM(L18:L27)</f>
        <v>0</v>
      </c>
      <c r="M28" s="10">
        <v>25</v>
      </c>
      <c r="N28" s="12">
        <f>K28+M28</f>
        <v>616</v>
      </c>
      <c r="O28" s="11">
        <f>SUM(O18:O27)</f>
        <v>0</v>
      </c>
      <c r="P28" s="12">
        <f>G28+0</f>
        <v>10000</v>
      </c>
      <c r="Q28" s="12">
        <f>P28-N28</f>
        <v>9384</v>
      </c>
    </row>
    <row r="29" spans="1:17" ht="20.45" customHeight="1" x14ac:dyDescent="0.25">
      <c r="A29" s="8"/>
      <c r="B29" s="8"/>
      <c r="C29" s="8"/>
      <c r="D29" s="46" t="s">
        <v>4</v>
      </c>
      <c r="E29" s="47"/>
      <c r="F29" s="48"/>
      <c r="G29" s="24">
        <f>+G18+G24+G28</f>
        <v>115044.93</v>
      </c>
      <c r="H29" s="24">
        <f t="shared" ref="H29:Q29" si="6">+H18+H24+H28</f>
        <v>3301.79</v>
      </c>
      <c r="I29" s="24">
        <f t="shared" si="6"/>
        <v>3497.37</v>
      </c>
      <c r="J29" s="24">
        <f t="shared" si="6"/>
        <v>0</v>
      </c>
      <c r="K29" s="24">
        <f t="shared" si="6"/>
        <v>6799.16</v>
      </c>
      <c r="L29" s="24">
        <f t="shared" si="6"/>
        <v>0</v>
      </c>
      <c r="M29" s="24">
        <f t="shared" si="6"/>
        <v>275</v>
      </c>
      <c r="N29" s="24">
        <f t="shared" si="6"/>
        <v>7074.16</v>
      </c>
      <c r="O29" s="24">
        <f t="shared" si="6"/>
        <v>0</v>
      </c>
      <c r="P29" s="24">
        <f t="shared" si="6"/>
        <v>115044.93</v>
      </c>
      <c r="Q29" s="24">
        <f t="shared" si="6"/>
        <v>107970.77</v>
      </c>
    </row>
    <row r="30" spans="1:17" ht="20.45" customHeight="1" x14ac:dyDescent="0.25">
      <c r="A30" s="8"/>
      <c r="B30" s="34" t="s">
        <v>50</v>
      </c>
      <c r="C30" s="35"/>
      <c r="D30" s="36"/>
      <c r="E30" s="36"/>
      <c r="F30" s="37"/>
      <c r="G30" s="36"/>
      <c r="H30" s="36"/>
      <c r="I30" s="36"/>
      <c r="J30" s="36"/>
      <c r="K30" s="36"/>
      <c r="L30" s="34"/>
      <c r="M30" s="8"/>
      <c r="N30" s="8"/>
      <c r="O30" s="8"/>
      <c r="P30" s="8"/>
      <c r="Q30" s="13"/>
    </row>
    <row r="31" spans="1:17" ht="20.45" customHeight="1" x14ac:dyDescent="0.25">
      <c r="A31" s="8"/>
      <c r="B31" s="34" t="s">
        <v>61</v>
      </c>
      <c r="C31" s="35"/>
      <c r="D31" s="36"/>
      <c r="E31" s="36"/>
      <c r="F31" s="37"/>
      <c r="G31" s="40"/>
      <c r="H31" s="40"/>
      <c r="I31" s="40"/>
      <c r="J31" s="40"/>
      <c r="K31" s="40"/>
      <c r="L31" s="40"/>
      <c r="M31" s="16"/>
      <c r="N31" s="16"/>
      <c r="O31" s="16"/>
      <c r="P31" s="16"/>
      <c r="Q31" s="16"/>
    </row>
    <row r="32" spans="1:17" ht="20.45" customHeight="1" x14ac:dyDescent="0.25">
      <c r="A32" s="8"/>
      <c r="B32" s="34"/>
      <c r="C32" s="35"/>
      <c r="D32" s="36"/>
      <c r="E32" s="36"/>
      <c r="F32" s="37"/>
      <c r="G32" s="36"/>
      <c r="H32" s="36"/>
      <c r="I32" s="36"/>
      <c r="J32" s="36"/>
      <c r="K32" s="36"/>
      <c r="L32" s="34"/>
      <c r="M32" s="8"/>
      <c r="N32" s="8"/>
      <c r="O32" s="8"/>
      <c r="P32" s="8"/>
      <c r="Q32" s="13"/>
    </row>
    <row r="33" spans="1:17" x14ac:dyDescent="0.25">
      <c r="A33" s="8"/>
      <c r="B33" s="34" t="s">
        <v>15</v>
      </c>
      <c r="C33" s="35"/>
      <c r="D33" s="35" t="s">
        <v>13</v>
      </c>
      <c r="E33" s="36"/>
      <c r="F33" s="37"/>
      <c r="G33" s="36"/>
      <c r="H33" s="36" t="s">
        <v>14</v>
      </c>
      <c r="I33" s="36"/>
      <c r="J33" s="36"/>
      <c r="K33" s="36"/>
      <c r="L33" s="34"/>
      <c r="M33" s="8"/>
      <c r="N33" s="8"/>
      <c r="O33" s="8"/>
      <c r="P33" s="8"/>
      <c r="Q33" s="13"/>
    </row>
    <row r="34" spans="1:17" x14ac:dyDescent="0.25">
      <c r="A34" s="8"/>
      <c r="B34" s="38"/>
      <c r="C34" s="39"/>
      <c r="D34" s="39"/>
      <c r="E34" s="36"/>
      <c r="F34" s="37"/>
      <c r="G34" s="41"/>
      <c r="H34" s="36"/>
      <c r="I34" s="36"/>
      <c r="J34" s="36"/>
      <c r="K34" s="36"/>
      <c r="L34" s="34"/>
      <c r="M34" s="8"/>
      <c r="N34" s="8"/>
      <c r="O34" s="8"/>
      <c r="P34" s="8"/>
      <c r="Q34" s="8"/>
    </row>
    <row r="35" spans="1:17" x14ac:dyDescent="0.25">
      <c r="A35" s="8"/>
      <c r="B35" s="38" t="s">
        <v>49</v>
      </c>
      <c r="C35" s="39"/>
      <c r="D35" s="39" t="s">
        <v>59</v>
      </c>
      <c r="E35" s="41"/>
      <c r="F35" s="42"/>
      <c r="G35" s="41"/>
      <c r="H35" s="38" t="s">
        <v>1</v>
      </c>
      <c r="I35" s="34"/>
      <c r="J35" s="36"/>
      <c r="K35" s="36"/>
      <c r="L35" s="34"/>
      <c r="M35" s="8"/>
      <c r="N35" s="8"/>
      <c r="O35" s="8"/>
      <c r="P35" s="8"/>
      <c r="Q35" s="13"/>
    </row>
    <row r="36" spans="1:17" ht="13.5" customHeight="1" x14ac:dyDescent="0.25">
      <c r="A36" s="8"/>
      <c r="B36" s="34" t="s">
        <v>51</v>
      </c>
      <c r="C36" s="35"/>
      <c r="D36" s="35" t="s">
        <v>58</v>
      </c>
      <c r="E36" s="36"/>
      <c r="F36" s="37"/>
      <c r="G36" s="36"/>
      <c r="H36" s="34" t="s">
        <v>52</v>
      </c>
      <c r="I36" s="34"/>
      <c r="J36" s="36"/>
      <c r="K36" s="36"/>
      <c r="L36" s="34"/>
      <c r="M36" s="8"/>
      <c r="N36" s="8"/>
      <c r="O36" s="8"/>
      <c r="P36" s="8"/>
      <c r="Q36" s="8"/>
    </row>
    <row r="37" spans="1:17" x14ac:dyDescent="0.25">
      <c r="A37" s="8"/>
      <c r="B37" s="34"/>
      <c r="C37" s="39"/>
      <c r="D37" s="36"/>
      <c r="E37" s="36"/>
      <c r="F37" s="37"/>
      <c r="G37" s="36"/>
      <c r="H37" s="36"/>
      <c r="I37" s="36"/>
      <c r="J37" s="41"/>
      <c r="K37" s="36"/>
      <c r="L37" s="34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17"/>
      <c r="E38" s="17"/>
      <c r="F38" s="18"/>
      <c r="G38" s="8"/>
      <c r="H38" s="8"/>
      <c r="I38" s="8"/>
      <c r="J38" s="8"/>
      <c r="K38" s="17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9"/>
      <c r="G39" s="8"/>
      <c r="H39" s="17"/>
      <c r="I39" s="8"/>
      <c r="J39" s="8"/>
      <c r="K39" s="8"/>
      <c r="L39" s="8"/>
      <c r="M39" s="8"/>
      <c r="N39" s="17"/>
      <c r="O39" s="17"/>
      <c r="P39" s="17"/>
      <c r="Q39" s="17"/>
    </row>
    <row r="40" spans="1:17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5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4" spans="1:17" x14ac:dyDescent="0.25">
      <c r="C44" s="1"/>
      <c r="D44" s="1"/>
      <c r="E44" s="1"/>
      <c r="F44" s="6"/>
      <c r="G44" s="1"/>
      <c r="H44" s="1"/>
      <c r="I44" s="1"/>
      <c r="J44" s="1"/>
      <c r="K44" s="1"/>
      <c r="L44" s="1"/>
      <c r="M44" s="1"/>
      <c r="N44" s="1"/>
      <c r="O44" s="1"/>
    </row>
    <row r="53" spans="7:17" x14ac:dyDescent="0.25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sortState ref="A11:Q15">
    <sortCondition ref="B11:B15"/>
  </sortState>
  <mergeCells count="13">
    <mergeCell ref="D29:F29"/>
    <mergeCell ref="H26:M26"/>
    <mergeCell ref="A20:B20"/>
    <mergeCell ref="H25:K25"/>
    <mergeCell ref="G3:O3"/>
    <mergeCell ref="A6:Q6"/>
    <mergeCell ref="A7:Q7"/>
    <mergeCell ref="A5:Q5"/>
    <mergeCell ref="A8:Q8"/>
    <mergeCell ref="H9:M9"/>
    <mergeCell ref="D18:F18"/>
    <mergeCell ref="H21:M21"/>
    <mergeCell ref="D24:F24"/>
  </mergeCells>
  <pageMargins left="0.25" right="0.25" top="0.75" bottom="0.75" header="0.3" footer="0.3"/>
  <pageSetup paperSize="5" scale="73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ABRIL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2023-05-09T18:16:24Z</cp:lastPrinted>
  <dcterms:created xsi:type="dcterms:W3CDTF">2020-08-19T16:00:30Z</dcterms:created>
  <dcterms:modified xsi:type="dcterms:W3CDTF">2023-05-11T15:50:31Z</dcterms:modified>
</cp:coreProperties>
</file>