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INFORME MAYO 2023" sheetId="2" r:id="rId1"/>
  </sheets>
  <externalReferences>
    <externalReference r:id="rId2"/>
  </externalReferences>
  <definedNames>
    <definedName name="_xlnm.Print_Area" localSheetId="0">'INFORME MAYO 2023'!$B$3:$P$88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2"/>
  <c r="O71" s="1"/>
  <c r="N70"/>
  <c r="O70" s="1"/>
  <c r="N69"/>
  <c r="O69" s="1"/>
  <c r="K68" a="1"/>
  <c r="K68" s="1"/>
  <c r="J67"/>
  <c r="O67" s="1"/>
  <c r="J66"/>
  <c r="O66" s="1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L68" l="1"/>
  <c r="O68" s="1"/>
  <c r="J72" l="1"/>
  <c r="N72"/>
  <c r="O72" l="1"/>
  <c r="M72" l="1"/>
  <c r="L72"/>
  <c r="K72"/>
</calcChain>
</file>

<file path=xl/sharedStrings.xml><?xml version="1.0" encoding="utf-8"?>
<sst xmlns="http://schemas.openxmlformats.org/spreadsheetml/2006/main" count="431" uniqueCount="230">
  <si>
    <t>CONCEPTO</t>
  </si>
  <si>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</si>
  <si>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</si>
  <si>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</si>
  <si>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RNC</t>
  </si>
  <si>
    <t>TOTAL</t>
  </si>
  <si>
    <t>TECNICO DE CONTABILIDAD</t>
  </si>
  <si>
    <t>REVISADO POR: LIC FRANCISCO DE LEON</t>
  </si>
  <si>
    <t>ENCARGADO DE CONTABILIDAD</t>
  </si>
  <si>
    <t>PROVEEDOR</t>
  </si>
  <si>
    <t>CODIFICACION
OBJETAL</t>
  </si>
  <si>
    <t>DE 60 A 90</t>
  </si>
  <si>
    <t>DE 90 A 120</t>
  </si>
  <si>
    <t>MAS DE 120</t>
  </si>
  <si>
    <t>TOTAL 
GENERAL</t>
  </si>
  <si>
    <t>ESTATUS</t>
  </si>
  <si>
    <t>FACTURA NO.
(NCF GUBERNAMENTAL)</t>
  </si>
  <si>
    <t>FECHA DE 
REGISTRO</t>
  </si>
  <si>
    <t xml:space="preserve">FECHA DE
FACTURA </t>
  </si>
  <si>
    <t>FECHA ESTAMIDA
DE PAGO</t>
  </si>
  <si>
    <t>DE 30 A 60</t>
  </si>
  <si>
    <t>DE 0 A 30</t>
  </si>
  <si>
    <t>PREPARADO POR: GENESIS CONTRERAS</t>
  </si>
  <si>
    <t xml:space="preserve">            INFORME CUENTA POR PAGAR MAYO 2023</t>
  </si>
  <si>
    <t>B1500000001</t>
  </si>
  <si>
    <t>NOTARIZACIONES</t>
  </si>
  <si>
    <t>ADQUISICION DE AGUA EMBOTELLADA</t>
  </si>
  <si>
    <t>AGUA PLANETA AZUL, S.A</t>
  </si>
  <si>
    <t>AUTO CAMIONES, S.A</t>
  </si>
  <si>
    <t>B1500000203</t>
  </si>
  <si>
    <t>COMPU OFFICE DOMINICANA, SRL</t>
  </si>
  <si>
    <t>EDENORTE</t>
  </si>
  <si>
    <t>SEGUROS RESERVAS</t>
  </si>
  <si>
    <t>XIOMARI VELOZ D´ LUJO FIESTA, SRL</t>
  </si>
  <si>
    <t>SERVICIO DE REFRIGERIO</t>
  </si>
  <si>
    <t>ADVANTAGE CARO ARTICULOS</t>
  </si>
  <si>
    <t xml:space="preserve">ADQUISICION DE PARAGUAS PERSONALIZADOS </t>
  </si>
  <si>
    <t>130-85193-1</t>
  </si>
  <si>
    <t>B1500000319</t>
  </si>
  <si>
    <t>N/A</t>
  </si>
  <si>
    <t xml:space="preserve">PENDIENTE </t>
  </si>
  <si>
    <t>A FUEGO LENTO, SRL</t>
  </si>
  <si>
    <t>ADQUISICION DE ALMUERZOS Y REFRIGERIOS</t>
  </si>
  <si>
    <t>131-11117-3</t>
  </si>
  <si>
    <t>B1500000642</t>
  </si>
  <si>
    <t>AGRIMDATA &amp; SERVICIOS, SRL</t>
  </si>
  <si>
    <t>CURSO MANEJO DE DRONES</t>
  </si>
  <si>
    <t>131-40122-8</t>
  </si>
  <si>
    <t>B1500000024</t>
  </si>
  <si>
    <t>AGUA PLANETA AZUL, SA</t>
  </si>
  <si>
    <t>101-50393-9</t>
  </si>
  <si>
    <t>B1500136378</t>
  </si>
  <si>
    <t>24/5/2022</t>
  </si>
  <si>
    <t>B1500160528</t>
  </si>
  <si>
    <t>PENDIENTE</t>
  </si>
  <si>
    <t>ALL OFFICE SOTUTIONS, TS, SRL</t>
  </si>
  <si>
    <t>MANTENIMIENTO Y REPARACION DE IMPRESORA</t>
  </si>
  <si>
    <t>131-21122-4</t>
  </si>
  <si>
    <t>B15000001720</t>
  </si>
  <si>
    <t>REPARACION DE IMPRESORA</t>
  </si>
  <si>
    <t>B1500001719</t>
  </si>
  <si>
    <t>ARS SENASA</t>
  </si>
  <si>
    <t>PLANES COMPLEMENTARIOS POLIZA. NO. 00032, CORRESP. MAYO 2023</t>
  </si>
  <si>
    <t>401-51645-4</t>
  </si>
  <si>
    <t>B1500008508</t>
  </si>
  <si>
    <t>SERVICIO DE MANTENIMIENTO DE VEHICULO EN GARANTIA</t>
  </si>
  <si>
    <t>101-01074-6</t>
  </si>
  <si>
    <t>B1500003501</t>
  </si>
  <si>
    <t>B1500003502</t>
  </si>
  <si>
    <t>B1500003503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</si>
  <si>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</si>
  <si>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</si>
  <si>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</si>
  <si>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</si>
  <si>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</si>
  <si>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</si>
  <si>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COLECTOR DE IMPUESTOS INTERNOS</t>
  </si>
  <si>
    <t>COMPRA DE SELLOS Y RECIBOS DEL COLEGIO DOM. DE ABOGADOS</t>
  </si>
  <si>
    <t>CONFECCION DE CHEQUE</t>
  </si>
  <si>
    <t>COLEGIO DOMINICANO DE NOTARIOS</t>
  </si>
  <si>
    <t>RECIBOS DE IMPUESTOS DEL COLEGIO DOMINICANO DE NOTARIOS</t>
  </si>
  <si>
    <t>3% TRANSFERENCIA INMOBILIARIA</t>
  </si>
  <si>
    <t>COLORAMA SERVICIOS GRAFICOS, SRL</t>
  </si>
  <si>
    <t>ADQUISICION DE BANERS</t>
  </si>
  <si>
    <t>130-88927-9</t>
  </si>
  <si>
    <t>B1500000170</t>
  </si>
  <si>
    <t>ADQUISICION DE TONERES, CARTUCHOS Y BOTELLAS DE TINTA</t>
  </si>
  <si>
    <t>130-22869-8</t>
  </si>
  <si>
    <t>B1500003419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</si>
  <si>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</si>
  <si>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</si>
  <si>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</si>
  <si>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</si>
  <si>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</si>
  <si>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</si>
  <si>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</si>
  <si>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CLUB LOS PRADOS </t>
  </si>
  <si>
    <t>ACTIVIDAD INSTITUCIONAL (SUBASTA)</t>
  </si>
  <si>
    <t>401-05276-8</t>
  </si>
  <si>
    <t>B1500000109</t>
  </si>
  <si>
    <t>20/7/2021</t>
  </si>
  <si>
    <t>DIPLUGIA PC OUTLET, SRL</t>
  </si>
  <si>
    <t>ADQUISICION DE TONERES</t>
  </si>
  <si>
    <t>130-11765-9</t>
  </si>
  <si>
    <t>B1500000662</t>
  </si>
  <si>
    <t>SUMINISTRO DE ENERGIA ELECTRICA SANT. MOCA, VALV. PTO PLATA Y NAGUA PERIODO 1/4/2023 AL 1/5/2023</t>
  </si>
  <si>
    <t>101-82125-6</t>
  </si>
  <si>
    <t>B1500352830</t>
  </si>
  <si>
    <t>SUMINISTRO DE ENERGIA ELECTRICA SANT. MOCA, VALV. PTO PLATA Y NAGUA PERIODO 1/4/2023 AL 1/5/2024</t>
  </si>
  <si>
    <t>B1500352843</t>
  </si>
  <si>
    <t>SUMINISTRO DE ENERGIA ELECTRICA SANT. MOCA, VALV. PTO PLATA Y NAGUA PERIODO 1/4/2023 AL 1/5/2025</t>
  </si>
  <si>
    <t>B1500356215</t>
  </si>
  <si>
    <t>SUMINISTRO DE ENERGIA ELECTRICA SANT. MOCA, VALV. PTO PLATA Y NAGUA PERIODO 1/4/2023 AL 1/5/2026</t>
  </si>
  <si>
    <t>B1500357759</t>
  </si>
  <si>
    <t>SUMINISTRO DE ENERGIA ELECTRICA SANT. MOCA, VALV. PTO PLATA Y NAGUA PERIODO 2/4/2023 AL 2/5/2027</t>
  </si>
  <si>
    <t>B1500357243</t>
  </si>
  <si>
    <t>FACCIA SERVICIOS PUBLICITARIOS, SRL</t>
  </si>
  <si>
    <t>ROTULACION DE VECHICULOS</t>
  </si>
  <si>
    <t>131-00121-1</t>
  </si>
  <si>
    <t>B1500000063</t>
  </si>
  <si>
    <t>IMPRESIONES EN VINYL</t>
  </si>
  <si>
    <t>B1500000064</t>
  </si>
  <si>
    <t>FLORISTERIA ZUNNIFLOR, SRL</t>
  </si>
  <si>
    <t>AQUISICION DE CORONAS</t>
  </si>
  <si>
    <t>130-18213-2</t>
  </si>
  <si>
    <t>B1500002634</t>
  </si>
  <si>
    <t>B1500002635</t>
  </si>
  <si>
    <t>GL PROMOCIONES SRL</t>
  </si>
  <si>
    <t>ADQUISICION DE MURAL Y LETREROS IMPRESOS EN ACRILICO</t>
  </si>
  <si>
    <t>101-88956-1</t>
  </si>
  <si>
    <t>B1500001573</t>
  </si>
  <si>
    <t>GRUPO RETMOX, SRL</t>
  </si>
  <si>
    <t>SERVICIO DE FUMIGACION E HIGIENIZACION DE LA INSTITUCION, MARZO 2023</t>
  </si>
  <si>
    <t>131-84808-7</t>
  </si>
  <si>
    <t>B1500000455</t>
  </si>
  <si>
    <t>HUMANO SEGUROS, S.A</t>
  </si>
  <si>
    <t>POLIZA SEGURO DE VIDA NO.30-95-198702, CORRESPONDIENTE MAYO 2023</t>
  </si>
  <si>
    <t>B1500027668</t>
  </si>
  <si>
    <t>ING. RAFAEL GUILLERMO FIGUEROA MESA</t>
  </si>
  <si>
    <t>I TASACION DE TERRENO</t>
  </si>
  <si>
    <t>001-0646217-9</t>
  </si>
  <si>
    <t>INGENIERIA &amp; MANTENIMIENTO IMA, SRL</t>
  </si>
  <si>
    <t>2DA CUBICACION REMOZAMIENTO DEL EDIFICIO BIENES NACIONALES-CEA</t>
  </si>
  <si>
    <t>131-51248-8</t>
  </si>
  <si>
    <t>INVERSIONES SANFRA, SRL</t>
  </si>
  <si>
    <t>ADQUISICION DE MATERIALES DE LIMPIEZA</t>
  </si>
  <si>
    <t>131-40194-5</t>
  </si>
  <si>
    <t>B1500000546</t>
  </si>
  <si>
    <t>INVERSIONES TEJEDA VALERA F D, SRL</t>
  </si>
  <si>
    <t>ADQUISICION DE MATERIALES Y SUMINISTROS</t>
  </si>
  <si>
    <t>130-73858-2</t>
  </si>
  <si>
    <t>B1500000530</t>
  </si>
  <si>
    <t>LOLA 5 MULTISERVICES, SRL</t>
  </si>
  <si>
    <t>ADQUISICION DE UTENCILIOS DESECHABLES PARA SER UTILIZADOS EN ALMUERZO</t>
  </si>
  <si>
    <t>132-30505-1</t>
  </si>
  <si>
    <t>B1500000487</t>
  </si>
  <si>
    <t>MOFIBEL, SRL</t>
  </si>
  <si>
    <t>COMPRA DE ELECTRODOMESTICOS</t>
  </si>
  <si>
    <t>101-735041</t>
  </si>
  <si>
    <t>B1500000614</t>
  </si>
  <si>
    <t>OFFITEK, SRL</t>
  </si>
  <si>
    <t>ADQUISICION DE MATERIALES Y EQUIPOS DE OFICINA</t>
  </si>
  <si>
    <t>101-89393-1</t>
  </si>
  <si>
    <t>B1500004941</t>
  </si>
  <si>
    <t>OGTIC</t>
  </si>
  <si>
    <t>ALQUILER ESTABLECIMIENTO ENERO 2023</t>
  </si>
  <si>
    <t>430-01950-1</t>
  </si>
  <si>
    <t>B1500002045</t>
  </si>
  <si>
    <t>OUTDOOR TRAINING &amp; ADVENTURES, OUTRAD, SRL</t>
  </si>
  <si>
    <t>CAPACITACION TEAM  BUILDING, PARA SECRETARIAS Y ASISTENTES</t>
  </si>
  <si>
    <t>131-70317-8</t>
  </si>
  <si>
    <t>B1500000026</t>
  </si>
  <si>
    <t>SEGURO NACIONAL DE SALUD (ARS SENASA)</t>
  </si>
  <si>
    <t>PLANES COMPLEMENTARIOS POLIZA. NO. 00032, CORRESP. JUNIO 2023</t>
  </si>
  <si>
    <t>B1500008745</t>
  </si>
  <si>
    <t>INCLUSION POLIZA NO. 2-2-502-0194458  FLOTILLA DE VEHICULO</t>
  </si>
  <si>
    <t>101-87450-3</t>
  </si>
  <si>
    <t>B1500041444</t>
  </si>
  <si>
    <t>SITCOM, SRL</t>
  </si>
  <si>
    <t>ADQUISICION DE TICKETS DE COMBUSTIBLE</t>
  </si>
  <si>
    <t>131-67695-2</t>
  </si>
  <si>
    <t>B1500000397</t>
  </si>
  <si>
    <t>SOLDIER ELECRONIC SECURITY SES, SRL</t>
  </si>
  <si>
    <t>ADQUISICION DE LUBRICANTES DE VEHICULOS</t>
  </si>
  <si>
    <t>131-41581-4</t>
  </si>
  <si>
    <t>B1500000495</t>
  </si>
  <si>
    <t>SUPPLY DEPOT DD, SRL</t>
  </si>
  <si>
    <t>131-379265</t>
  </si>
  <si>
    <t>SUPLIGENSA,SRL</t>
  </si>
  <si>
    <t>ADQUISICION DE MATERIALES GASTABLES Y EQUIPOS DE OFICINA</t>
  </si>
  <si>
    <t>130-56055-2</t>
  </si>
  <si>
    <t>B1500000668</t>
  </si>
  <si>
    <t>RV DIESSELL, SRL</t>
  </si>
  <si>
    <t>TICKETS DE COMBUSTIBLE PARA LA OPERATIVIDAD DE LA INSTITUCION, ABRIL 2023</t>
  </si>
  <si>
    <t>130-17232-3</t>
  </si>
  <si>
    <t>B1500000460</t>
  </si>
  <si>
    <t>ADQUISISCION DE TICKETS DE COMBUSTIBLE</t>
  </si>
  <si>
    <t>B1500000483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</si>
  <si>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</si>
  <si>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</si>
  <si>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</si>
  <si>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</si>
  <si>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</si>
  <si>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</si>
  <si>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</si>
  <si>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</si>
  <si>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</si>
  <si>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</si>
  <si>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</si>
  <si>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</si>
  <si>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XIOMARI VELOZ D' LUJO FIESTA, SRL</t>
  </si>
  <si>
    <t>ADQUISICION DE CHOCOLATE CALIENTE Y SERVICIO DE REFRIGERIOS</t>
  </si>
  <si>
    <t>131-15949-4</t>
  </si>
  <si>
    <t>B1500001714</t>
  </si>
  <si>
    <t>B1500001884</t>
  </si>
  <si>
    <t>B1500001885</t>
  </si>
  <si>
    <t>B1500001922</t>
  </si>
  <si>
    <t>B1500001938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</si>
  <si>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</si>
  <si>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</si>
  <si>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</si>
  <si>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</si>
  <si>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</si>
  <si>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VIATICOS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</si>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</sst>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2" fillId="5" borderId="0" applyNumberFormat="0" applyBorder="0" applyAlignment="0" applyProtection="0"/>
  </cellStyleXfs>
  <cellXfs count="94">
    <xf numFmtId="0" fontId="0" fillId="0" borderId="0" xfId="0"/>
    <xf numFmtId="0" fontId="6" fillId="0" borderId="0" xfId="0" applyFont="1"/>
    <xf numFmtId="0" fontId="6" fillId="0" borderId="11" xfId="0" applyFont="1" applyBorder="1"/>
    <xf numFmtId="0" fontId="6" fillId="2" borderId="9" xfId="0" applyFont="1" applyFill="1" applyBorder="1" applyAlignment="1">
      <alignment horizontal="center"/>
    </xf>
    <xf numFmtId="43" fontId="4" fillId="0" borderId="9" xfId="0" applyNumberFormat="1" applyFont="1" applyBorder="1"/>
    <xf numFmtId="0" fontId="3" fillId="0" borderId="0" xfId="0" applyFont="1"/>
    <xf numFmtId="0" fontId="8" fillId="0" borderId="0" xfId="4" applyFont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43" fontId="2" fillId="0" borderId="0" xfId="1" applyFont="1"/>
    <xf numFmtId="44" fontId="0" fillId="0" borderId="0" xfId="0" applyNumberFormat="1"/>
    <xf numFmtId="0" fontId="6" fillId="0" borderId="9" xfId="0" applyFont="1" applyBorder="1" applyAlignment="1">
      <alignment horizontal="center"/>
    </xf>
    <xf numFmtId="43" fontId="3" fillId="0" borderId="0" xfId="0" applyNumberFormat="1" applyFont="1"/>
    <xf numFmtId="43" fontId="6" fillId="0" borderId="9" xfId="1" applyFont="1" applyFill="1" applyBorder="1" applyAlignment="1">
      <alignment horizontal="left"/>
    </xf>
    <xf numFmtId="0" fontId="6" fillId="2" borderId="9" xfId="2" applyFont="1" applyFill="1" applyBorder="1" applyAlignment="1">
      <alignment horizontal="left"/>
    </xf>
    <xf numFmtId="14" fontId="6" fillId="2" borderId="9" xfId="2" applyNumberFormat="1" applyFont="1" applyFill="1" applyBorder="1" applyAlignment="1">
      <alignment horizontal="left"/>
    </xf>
    <xf numFmtId="0" fontId="6" fillId="0" borderId="9" xfId="2" applyFont="1" applyBorder="1" applyAlignment="1">
      <alignment horizontal="left"/>
    </xf>
    <xf numFmtId="14" fontId="6" fillId="0" borderId="9" xfId="1" applyNumberFormat="1" applyFont="1" applyFill="1" applyBorder="1" applyAlignment="1">
      <alignment horizontal="left"/>
    </xf>
    <xf numFmtId="14" fontId="6" fillId="0" borderId="9" xfId="2" applyNumberFormat="1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10" fillId="0" borderId="9" xfId="2" applyFont="1" applyBorder="1" applyAlignment="1">
      <alignment horizontal="left"/>
    </xf>
    <xf numFmtId="43" fontId="10" fillId="0" borderId="9" xfId="1" applyFont="1" applyFill="1" applyBorder="1" applyAlignment="1">
      <alignment horizontal="left"/>
    </xf>
    <xf numFmtId="43" fontId="0" fillId="0" borderId="0" xfId="1" applyFont="1"/>
    <xf numFmtId="0" fontId="0" fillId="0" borderId="9" xfId="0" applyBorder="1"/>
    <xf numFmtId="0" fontId="6" fillId="0" borderId="9" xfId="0" applyFont="1" applyBorder="1"/>
    <xf numFmtId="0" fontId="6" fillId="0" borderId="9" xfId="2" applyFont="1" applyBorder="1" applyAlignment="1">
      <alignment horizontal="center"/>
    </xf>
    <xf numFmtId="14" fontId="6" fillId="0" borderId="14" xfId="2" applyNumberFormat="1" applyFont="1" applyBorder="1" applyAlignment="1">
      <alignment horizontal="left"/>
    </xf>
    <xf numFmtId="43" fontId="6" fillId="0" borderId="14" xfId="1" applyFont="1" applyFill="1" applyBorder="1" applyAlignment="1">
      <alignment horizontal="left"/>
    </xf>
    <xf numFmtId="43" fontId="6" fillId="0" borderId="9" xfId="1" applyFont="1" applyFill="1" applyBorder="1"/>
    <xf numFmtId="0" fontId="6" fillId="0" borderId="14" xfId="0" applyFont="1" applyBorder="1" applyAlignment="1">
      <alignment horizontal="center"/>
    </xf>
    <xf numFmtId="0" fontId="6" fillId="0" borderId="10" xfId="2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3" fontId="6" fillId="0" borderId="14" xfId="1" applyFont="1" applyFill="1" applyBorder="1"/>
    <xf numFmtId="14" fontId="10" fillId="0" borderId="9" xfId="2" applyNumberFormat="1" applyFont="1" applyBorder="1" applyAlignment="1">
      <alignment horizontal="left"/>
    </xf>
    <xf numFmtId="0" fontId="10" fillId="0" borderId="9" xfId="5" applyFont="1" applyFill="1" applyBorder="1" applyAlignment="1">
      <alignment horizontal="left"/>
    </xf>
    <xf numFmtId="0" fontId="6" fillId="0" borderId="14" xfId="2" applyFont="1" applyBorder="1" applyAlignment="1">
      <alignment horizontal="left"/>
    </xf>
    <xf numFmtId="0" fontId="6" fillId="0" borderId="14" xfId="2" applyFont="1" applyBorder="1" applyAlignment="1">
      <alignment horizontal="center"/>
    </xf>
    <xf numFmtId="43" fontId="10" fillId="0" borderId="9" xfId="1" applyFont="1" applyFill="1" applyBorder="1"/>
    <xf numFmtId="0" fontId="6" fillId="2" borderId="17" xfId="2" applyFont="1" applyFill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6" fillId="2" borderId="17" xfId="0" applyFont="1" applyFill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14" fontId="6" fillId="2" borderId="17" xfId="2" applyNumberFormat="1" applyFont="1" applyFill="1" applyBorder="1" applyAlignment="1">
      <alignment horizontal="left"/>
    </xf>
    <xf numFmtId="0" fontId="3" fillId="0" borderId="9" xfId="0" applyFont="1" applyBorder="1"/>
    <xf numFmtId="0" fontId="11" fillId="0" borderId="9" xfId="0" applyFont="1" applyBorder="1"/>
    <xf numFmtId="0" fontId="10" fillId="0" borderId="9" xfId="2" applyFont="1" applyBorder="1" applyAlignment="1">
      <alignment horizontal="left" vertical="center"/>
    </xf>
    <xf numFmtId="14" fontId="10" fillId="0" borderId="9" xfId="3" applyNumberFormat="1" applyFont="1" applyFill="1" applyBorder="1" applyAlignment="1">
      <alignment horizontal="left" vertical="center" wrapText="1"/>
    </xf>
    <xf numFmtId="14" fontId="10" fillId="0" borderId="9" xfId="2" applyNumberFormat="1" applyFont="1" applyBorder="1" applyAlignment="1">
      <alignment horizontal="left" vertical="center" wrapText="1"/>
    </xf>
    <xf numFmtId="14" fontId="10" fillId="0" borderId="9" xfId="1" applyNumberFormat="1" applyFont="1" applyFill="1" applyBorder="1" applyAlignment="1">
      <alignment horizontal="left"/>
    </xf>
    <xf numFmtId="14" fontId="10" fillId="0" borderId="14" xfId="2" applyNumberFormat="1" applyFont="1" applyBorder="1" applyAlignment="1">
      <alignment horizontal="left"/>
    </xf>
    <xf numFmtId="43" fontId="10" fillId="0" borderId="14" xfId="1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49" fontId="10" fillId="0" borderId="9" xfId="1" applyNumberFormat="1" applyFont="1" applyFill="1" applyBorder="1" applyAlignment="1">
      <alignment horizontal="left"/>
    </xf>
    <xf numFmtId="0" fontId="10" fillId="0" borderId="9" xfId="2" applyFont="1" applyBorder="1" applyAlignment="1">
      <alignment horizontal="center"/>
    </xf>
    <xf numFmtId="43" fontId="0" fillId="0" borderId="9" xfId="1" applyFont="1" applyFill="1" applyBorder="1"/>
    <xf numFmtId="0" fontId="10" fillId="0" borderId="10" xfId="2" applyFont="1" applyBorder="1"/>
    <xf numFmtId="0" fontId="10" fillId="0" borderId="10" xfId="2" applyFont="1" applyBorder="1" applyAlignment="1">
      <alignment horizontal="left"/>
    </xf>
    <xf numFmtId="43" fontId="13" fillId="0" borderId="9" xfId="1" applyFont="1" applyFill="1" applyBorder="1"/>
    <xf numFmtId="0" fontId="6" fillId="0" borderId="17" xfId="2" applyFont="1" applyBorder="1" applyAlignment="1">
      <alignment horizontal="left"/>
    </xf>
    <xf numFmtId="14" fontId="6" fillId="0" borderId="17" xfId="2" applyNumberFormat="1" applyFont="1" applyBorder="1" applyAlignment="1">
      <alignment horizontal="left"/>
    </xf>
    <xf numFmtId="0" fontId="6" fillId="0" borderId="17" xfId="2" applyFont="1" applyBorder="1" applyAlignment="1">
      <alignment horizontal="center"/>
    </xf>
    <xf numFmtId="43" fontId="6" fillId="0" borderId="17" xfId="1" applyFont="1" applyFill="1" applyBorder="1" applyAlignment="1">
      <alignment horizontal="left"/>
    </xf>
    <xf numFmtId="43" fontId="6" fillId="0" borderId="17" xfId="1" applyFont="1" applyFill="1" applyBorder="1"/>
    <xf numFmtId="43" fontId="6" fillId="2" borderId="17" xfId="1" applyFont="1" applyFill="1" applyBorder="1"/>
    <xf numFmtId="43" fontId="7" fillId="0" borderId="11" xfId="1" applyFont="1" applyFill="1" applyBorder="1"/>
    <xf numFmtId="43" fontId="6" fillId="2" borderId="17" xfId="1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43" fontId="0" fillId="0" borderId="9" xfId="1" applyFont="1" applyBorder="1"/>
    <xf numFmtId="43" fontId="6" fillId="2" borderId="9" xfId="1" applyFont="1" applyFill="1" applyBorder="1"/>
    <xf numFmtId="43" fontId="6" fillId="2" borderId="10" xfId="1" applyFont="1" applyFill="1" applyBorder="1"/>
    <xf numFmtId="43" fontId="6" fillId="2" borderId="9" xfId="1" applyFont="1" applyFill="1" applyBorder="1" applyAlignment="1">
      <alignment horizontal="left"/>
    </xf>
    <xf numFmtId="0" fontId="10" fillId="2" borderId="9" xfId="0" applyFont="1" applyFill="1" applyBorder="1" applyAlignment="1">
      <alignment horizontal="center"/>
    </xf>
    <xf numFmtId="43" fontId="6" fillId="2" borderId="19" xfId="1" applyFont="1" applyFill="1" applyBorder="1"/>
    <xf numFmtId="43" fontId="6" fillId="0" borderId="9" xfId="1" applyFont="1" applyBorder="1"/>
    <xf numFmtId="164" fontId="8" fillId="3" borderId="15" xfId="1" applyNumberFormat="1" applyFont="1" applyFill="1" applyBorder="1" applyAlignment="1">
      <alignment horizontal="center" vertical="center" wrapText="1"/>
    </xf>
    <xf numFmtId="164" fontId="8" fillId="3" borderId="16" xfId="1" applyNumberFormat="1" applyFont="1" applyFill="1" applyBorder="1" applyAlignment="1">
      <alignment horizontal="center" vertical="center"/>
    </xf>
    <xf numFmtId="164" fontId="8" fillId="3" borderId="15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</cellXfs>
  <cellStyles count="6">
    <cellStyle name="Incorrecto" xfId="5" builtinId="27"/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2</xdr:row>
      <xdr:rowOff>0</xdr:rowOff>
    </xdr:from>
    <xdr:to>
      <xdr:col>4</xdr:col>
      <xdr:colOff>760693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6</xdr:row>
      <xdr:rowOff>28577</xdr:rowOff>
    </xdr:from>
    <xdr:to>
      <xdr:col>1</xdr:col>
      <xdr:colOff>734839</xdr:colOff>
      <xdr:row>7</xdr:row>
      <xdr:rowOff>428626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euman/Downloads/CUENTAS%20POR%20PAGAR%202023-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NOTARIZACIONES"/>
      <sheetName val="INDEMNIZACIONES"/>
      <sheetName val="GASTOS DE REPRESENTACION"/>
      <sheetName val="HONORARIOS"/>
      <sheetName val="DEVOLUCIONES"/>
      <sheetName val="ANTIGUEDAD DE SALDOS"/>
      <sheetName val="GASTOS DE REPRESENTACION (2)"/>
    </sheetNames>
    <sheetDataSet>
      <sheetData sheetId="0"/>
      <sheetData sheetId="1"/>
      <sheetData sheetId="2"/>
      <sheetData sheetId="3"/>
      <sheetData sheetId="4">
        <row r="29">
          <cell r="E29">
            <v>131000</v>
          </cell>
        </row>
      </sheetData>
      <sheetData sheetId="5">
        <row r="29">
          <cell r="H29">
            <v>912900</v>
          </cell>
        </row>
        <row r="30">
          <cell r="H30">
            <v>1375390.87</v>
          </cell>
        </row>
        <row r="31">
          <cell r="G31">
            <v>2447468.5</v>
          </cell>
          <cell r="H31">
            <v>0</v>
          </cell>
        </row>
      </sheetData>
      <sheetData sheetId="6">
        <row r="33">
          <cell r="F33">
            <v>109671.47999999998</v>
          </cell>
        </row>
      </sheetData>
      <sheetData sheetId="7">
        <row r="21">
          <cell r="E21">
            <v>25545000</v>
          </cell>
        </row>
      </sheetData>
      <sheetData sheetId="8">
        <row r="86">
          <cell r="G86">
            <v>25034362.339999992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P89"/>
  <sheetViews>
    <sheetView tabSelected="1" zoomScale="70" zoomScaleNormal="70" workbookViewId="0">
      <selection activeCell="G30" sqref="G30"/>
    </sheetView>
  </sheetViews>
  <sheetFormatPr baseColWidth="10" defaultRowHeight="15"/>
  <cols>
    <col min="2" max="2" width="57.42578125" customWidth="1"/>
    <col min="3" max="3" width="106" bestFit="1" customWidth="1"/>
    <col min="4" max="4" width="14.7109375" customWidth="1"/>
    <col min="5" max="5" width="25.85546875" bestFit="1" customWidth="1"/>
    <col min="6" max="6" width="17.42578125" bestFit="1" customWidth="1"/>
    <col min="7" max="7" width="17.42578125" customWidth="1"/>
    <col min="8" max="8" width="19" customWidth="1"/>
    <col min="9" max="9" width="16.5703125" customWidth="1"/>
    <col min="10" max="10" width="15.85546875" bestFit="1" customWidth="1"/>
    <col min="11" max="11" width="16.28515625" bestFit="1" customWidth="1"/>
    <col min="12" max="12" width="13.7109375" customWidth="1"/>
    <col min="13" max="13" width="15.28515625" customWidth="1"/>
    <col min="14" max="14" width="17.42578125" bestFit="1" customWidth="1"/>
    <col min="15" max="15" width="16.7109375" bestFit="1" customWidth="1"/>
    <col min="16" max="16" width="13.5703125" bestFit="1" customWidth="1"/>
  </cols>
  <sheetData>
    <row r="2" spans="2:16" ht="15.75" thickBot="1"/>
    <row r="3" spans="2:16">
      <c r="B3" s="85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2:16">
      <c r="B4" s="88" t="s">
        <v>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</row>
    <row r="5" spans="2:16" ht="13.5" customHeight="1" thickBot="1">
      <c r="B5" s="91" t="s">
        <v>23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2:16" hidden="1">
      <c r="B6" s="80" t="s">
        <v>3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1"/>
      <c r="P6" s="2"/>
    </row>
    <row r="7" spans="2:16" ht="21.75" customHeight="1">
      <c r="B7" s="79" t="s">
        <v>9</v>
      </c>
      <c r="C7" s="79" t="s">
        <v>0</v>
      </c>
      <c r="D7" s="79" t="s">
        <v>4</v>
      </c>
      <c r="E7" s="77" t="s">
        <v>16</v>
      </c>
      <c r="F7" s="77" t="s">
        <v>17</v>
      </c>
      <c r="G7" s="77" t="s">
        <v>18</v>
      </c>
      <c r="H7" s="77" t="s">
        <v>19</v>
      </c>
      <c r="I7" s="77" t="s">
        <v>10</v>
      </c>
      <c r="J7" s="79" t="s">
        <v>21</v>
      </c>
      <c r="K7" s="79" t="s">
        <v>20</v>
      </c>
      <c r="L7" s="79" t="s">
        <v>11</v>
      </c>
      <c r="M7" s="79" t="s">
        <v>12</v>
      </c>
      <c r="N7" s="79" t="s">
        <v>13</v>
      </c>
      <c r="O7" s="77" t="s">
        <v>14</v>
      </c>
      <c r="P7" s="79" t="s">
        <v>15</v>
      </c>
    </row>
    <row r="8" spans="2:16" ht="37.5" customHeight="1" thickBot="1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2:16">
      <c r="B9" s="37" t="s">
        <v>35</v>
      </c>
      <c r="C9" s="37" t="s">
        <v>36</v>
      </c>
      <c r="D9" s="37" t="s">
        <v>37</v>
      </c>
      <c r="E9" s="37" t="s">
        <v>38</v>
      </c>
      <c r="F9" s="28">
        <v>44873</v>
      </c>
      <c r="G9" s="28">
        <v>44860</v>
      </c>
      <c r="H9" s="38"/>
      <c r="I9" s="28" t="s">
        <v>39</v>
      </c>
      <c r="J9" s="29"/>
      <c r="K9" s="29"/>
      <c r="L9" s="29"/>
      <c r="M9" s="34"/>
      <c r="N9" s="29">
        <v>985005</v>
      </c>
      <c r="O9" s="29">
        <f t="shared" ref="O9:O60" si="0">SUM(J9:N9)</f>
        <v>985005</v>
      </c>
      <c r="P9" s="31" t="s">
        <v>40</v>
      </c>
    </row>
    <row r="10" spans="2:16">
      <c r="B10" s="32" t="s">
        <v>41</v>
      </c>
      <c r="C10" s="32" t="s">
        <v>42</v>
      </c>
      <c r="D10" s="18" t="s">
        <v>43</v>
      </c>
      <c r="E10" s="18" t="s">
        <v>44</v>
      </c>
      <c r="F10" s="20">
        <v>44908</v>
      </c>
      <c r="G10" s="20">
        <v>44802</v>
      </c>
      <c r="H10" s="20"/>
      <c r="I10" s="28" t="s">
        <v>39</v>
      </c>
      <c r="J10" s="15"/>
      <c r="K10" s="15"/>
      <c r="L10" s="15"/>
      <c r="M10" s="30"/>
      <c r="N10" s="15">
        <v>296995.38</v>
      </c>
      <c r="O10" s="29">
        <f t="shared" si="0"/>
        <v>296995.38</v>
      </c>
      <c r="P10" s="31" t="s">
        <v>40</v>
      </c>
    </row>
    <row r="11" spans="2:16">
      <c r="B11" s="32" t="s">
        <v>45</v>
      </c>
      <c r="C11" s="32" t="s">
        <v>46</v>
      </c>
      <c r="D11" s="18" t="s">
        <v>47</v>
      </c>
      <c r="E11" s="18" t="s">
        <v>48</v>
      </c>
      <c r="F11" s="20">
        <v>45071</v>
      </c>
      <c r="G11" s="20">
        <v>45054</v>
      </c>
      <c r="H11" s="20"/>
      <c r="I11" s="28"/>
      <c r="J11" s="15">
        <v>95000</v>
      </c>
      <c r="K11" s="15"/>
      <c r="L11" s="15"/>
      <c r="M11" s="30"/>
      <c r="N11" s="15"/>
      <c r="O11" s="29">
        <f t="shared" si="0"/>
        <v>95000</v>
      </c>
      <c r="P11" s="31" t="s">
        <v>40</v>
      </c>
    </row>
    <row r="12" spans="2:16">
      <c r="B12" s="18" t="s">
        <v>49</v>
      </c>
      <c r="C12" s="18" t="s">
        <v>26</v>
      </c>
      <c r="D12" s="18" t="s">
        <v>50</v>
      </c>
      <c r="E12" s="18" t="s">
        <v>51</v>
      </c>
      <c r="F12" s="20"/>
      <c r="G12" s="20" t="s">
        <v>52</v>
      </c>
      <c r="H12" s="20"/>
      <c r="I12" s="28" t="s">
        <v>39</v>
      </c>
      <c r="J12" s="15"/>
      <c r="K12" s="15"/>
      <c r="L12" s="30"/>
      <c r="M12" s="30"/>
      <c r="N12" s="30">
        <v>9000</v>
      </c>
      <c r="O12" s="29">
        <f t="shared" si="0"/>
        <v>9000</v>
      </c>
      <c r="P12" s="31" t="s">
        <v>40</v>
      </c>
    </row>
    <row r="13" spans="2:16">
      <c r="B13" s="18" t="s">
        <v>27</v>
      </c>
      <c r="C13" s="18" t="s">
        <v>26</v>
      </c>
      <c r="D13" s="18" t="s">
        <v>50</v>
      </c>
      <c r="E13" s="18" t="s">
        <v>53</v>
      </c>
      <c r="F13" s="20">
        <v>45064</v>
      </c>
      <c r="G13" s="20">
        <v>45057</v>
      </c>
      <c r="H13" s="27"/>
      <c r="I13" s="28" t="s">
        <v>39</v>
      </c>
      <c r="J13" s="15">
        <v>10500</v>
      </c>
      <c r="K13" s="15"/>
      <c r="L13" s="15"/>
      <c r="M13" s="30"/>
      <c r="N13" s="30"/>
      <c r="O13" s="29">
        <f>SUM(J13:N13)</f>
        <v>10500</v>
      </c>
      <c r="P13" s="31" t="s">
        <v>54</v>
      </c>
    </row>
    <row r="14" spans="2:16">
      <c r="B14" s="18" t="s">
        <v>55</v>
      </c>
      <c r="C14" s="18" t="s">
        <v>56</v>
      </c>
      <c r="D14" s="18" t="s">
        <v>57</v>
      </c>
      <c r="E14" s="18" t="s">
        <v>58</v>
      </c>
      <c r="F14" s="20">
        <v>45063</v>
      </c>
      <c r="G14" s="20">
        <v>45036</v>
      </c>
      <c r="H14" s="27"/>
      <c r="I14" s="28" t="s">
        <v>39</v>
      </c>
      <c r="J14" s="23">
        <v>3776</v>
      </c>
      <c r="K14" s="15"/>
      <c r="L14" s="15"/>
      <c r="M14" s="30"/>
      <c r="N14" s="30"/>
      <c r="O14" s="29">
        <f t="shared" ref="O14:O15" si="1">SUM(J14:N14)</f>
        <v>3776</v>
      </c>
      <c r="P14" s="31" t="s">
        <v>54</v>
      </c>
    </row>
    <row r="15" spans="2:16">
      <c r="B15" s="18" t="s">
        <v>55</v>
      </c>
      <c r="C15" s="18" t="s">
        <v>59</v>
      </c>
      <c r="D15" s="18" t="s">
        <v>57</v>
      </c>
      <c r="E15" s="18" t="s">
        <v>60</v>
      </c>
      <c r="F15" s="20">
        <v>45063</v>
      </c>
      <c r="G15" s="20">
        <v>45036</v>
      </c>
      <c r="H15" s="27"/>
      <c r="I15" s="28" t="s">
        <v>39</v>
      </c>
      <c r="J15" s="23">
        <v>41890</v>
      </c>
      <c r="K15" s="15"/>
      <c r="L15" s="15"/>
      <c r="M15" s="30"/>
      <c r="N15" s="30"/>
      <c r="O15" s="29">
        <f t="shared" si="1"/>
        <v>41890</v>
      </c>
      <c r="P15" s="31" t="s">
        <v>54</v>
      </c>
    </row>
    <row r="16" spans="2:16">
      <c r="B16" s="18" t="s">
        <v>61</v>
      </c>
      <c r="C16" s="18" t="s">
        <v>62</v>
      </c>
      <c r="D16" s="18" t="s">
        <v>63</v>
      </c>
      <c r="E16" s="18" t="s">
        <v>64</v>
      </c>
      <c r="F16" s="20">
        <v>45063</v>
      </c>
      <c r="G16" s="20">
        <v>45040</v>
      </c>
      <c r="H16" s="27"/>
      <c r="I16" s="28" t="s">
        <v>39</v>
      </c>
      <c r="J16" s="15">
        <v>286372</v>
      </c>
      <c r="K16" s="15"/>
      <c r="L16" s="15"/>
      <c r="M16" s="30"/>
      <c r="N16" s="30"/>
      <c r="O16" s="29">
        <f>SUM(J16:N16)</f>
        <v>286372</v>
      </c>
      <c r="P16" s="31" t="s">
        <v>54</v>
      </c>
    </row>
    <row r="17" spans="2:16">
      <c r="B17" s="18" t="s">
        <v>28</v>
      </c>
      <c r="C17" s="48" t="s">
        <v>65</v>
      </c>
      <c r="D17" t="s">
        <v>66</v>
      </c>
      <c r="E17" s="48" t="s">
        <v>67</v>
      </c>
      <c r="F17" s="49">
        <v>45061</v>
      </c>
      <c r="G17" s="50">
        <v>45033</v>
      </c>
      <c r="H17" s="15"/>
      <c r="I17" s="28" t="s">
        <v>39</v>
      </c>
      <c r="J17" s="15">
        <v>6324.4</v>
      </c>
      <c r="K17" s="15"/>
      <c r="L17" s="15"/>
      <c r="M17" s="15"/>
      <c r="N17" s="30"/>
      <c r="O17" s="29">
        <f t="shared" si="0"/>
        <v>6324.4</v>
      </c>
      <c r="P17" s="31" t="s">
        <v>40</v>
      </c>
    </row>
    <row r="18" spans="2:16">
      <c r="B18" s="18" t="s">
        <v>28</v>
      </c>
      <c r="C18" s="48" t="s">
        <v>65</v>
      </c>
      <c r="D18" s="48" t="s">
        <v>66</v>
      </c>
      <c r="E18" s="48" t="s">
        <v>68</v>
      </c>
      <c r="F18" s="49">
        <v>45061</v>
      </c>
      <c r="G18" s="50">
        <v>45034</v>
      </c>
      <c r="H18" s="15"/>
      <c r="I18" s="28" t="s">
        <v>39</v>
      </c>
      <c r="J18" s="15">
        <v>5156.0200000000004</v>
      </c>
      <c r="K18" s="15"/>
      <c r="L18" s="15"/>
      <c r="M18" s="15"/>
      <c r="N18" s="30"/>
      <c r="O18" s="29">
        <f t="shared" si="0"/>
        <v>5156.0200000000004</v>
      </c>
      <c r="P18" s="31" t="s">
        <v>40</v>
      </c>
    </row>
    <row r="19" spans="2:16">
      <c r="B19" s="18" t="s">
        <v>28</v>
      </c>
      <c r="C19" s="48" t="s">
        <v>65</v>
      </c>
      <c r="D19" s="48" t="s">
        <v>66</v>
      </c>
      <c r="E19" s="48" t="s">
        <v>69</v>
      </c>
      <c r="F19" s="49">
        <v>45061</v>
      </c>
      <c r="G19" s="50">
        <v>45034</v>
      </c>
      <c r="H19" s="15"/>
      <c r="I19" s="28" t="s">
        <v>39</v>
      </c>
      <c r="J19" s="15">
        <v>6324.38</v>
      </c>
      <c r="K19" s="15"/>
      <c r="L19" s="15"/>
      <c r="M19" s="15"/>
      <c r="N19" s="30"/>
      <c r="O19" s="29">
        <f t="shared" si="0"/>
        <v>6324.38</v>
      </c>
      <c r="P19" s="31" t="s">
        <v>40</v>
      </c>
    </row>
    <row r="20" spans="2:16">
      <c r="B20" s="33" t="s">
        <v>70</v>
      </c>
      <c r="C20" s="32" t="s">
        <v>71</v>
      </c>
      <c r="D20" s="18" t="s">
        <v>72</v>
      </c>
      <c r="E20" s="18" t="s">
        <v>73</v>
      </c>
      <c r="F20" s="20" t="s">
        <v>74</v>
      </c>
      <c r="G20" s="20">
        <v>44541</v>
      </c>
      <c r="H20" s="20" t="s">
        <v>75</v>
      </c>
      <c r="I20" s="28" t="s">
        <v>39</v>
      </c>
      <c r="J20" s="30"/>
      <c r="K20" s="30"/>
      <c r="L20" s="30"/>
      <c r="M20" s="30"/>
      <c r="N20" s="30">
        <v>40000</v>
      </c>
      <c r="O20" s="29">
        <f t="shared" si="0"/>
        <v>40000</v>
      </c>
      <c r="P20" s="31" t="s">
        <v>40</v>
      </c>
    </row>
    <row r="21" spans="2:16">
      <c r="B21" s="36" t="s">
        <v>76</v>
      </c>
      <c r="C21" s="22" t="s">
        <v>77</v>
      </c>
      <c r="D21" s="51" t="s">
        <v>39</v>
      </c>
      <c r="E21" s="22" t="s">
        <v>78</v>
      </c>
      <c r="F21" s="51">
        <v>45057</v>
      </c>
      <c r="G21" s="51" t="s">
        <v>39</v>
      </c>
      <c r="H21" s="20"/>
      <c r="I21" s="28" t="s">
        <v>39</v>
      </c>
      <c r="J21" s="23">
        <v>950</v>
      </c>
      <c r="K21" s="30"/>
      <c r="L21" s="30"/>
      <c r="M21" s="30"/>
      <c r="N21" s="30"/>
      <c r="O21" s="29">
        <f t="shared" si="0"/>
        <v>950</v>
      </c>
      <c r="P21" s="31" t="s">
        <v>40</v>
      </c>
    </row>
    <row r="22" spans="2:16">
      <c r="B22" s="36" t="s">
        <v>79</v>
      </c>
      <c r="C22" s="22" t="s">
        <v>80</v>
      </c>
      <c r="D22" s="51" t="s">
        <v>39</v>
      </c>
      <c r="E22" s="22" t="s">
        <v>78</v>
      </c>
      <c r="F22" s="51">
        <v>45057</v>
      </c>
      <c r="G22" s="51" t="s">
        <v>39</v>
      </c>
      <c r="H22" s="20"/>
      <c r="I22" s="28" t="s">
        <v>39</v>
      </c>
      <c r="J22" s="23">
        <v>2410</v>
      </c>
      <c r="K22" s="30"/>
      <c r="L22" s="30"/>
      <c r="M22" s="30"/>
      <c r="N22" s="30"/>
      <c r="O22" s="29">
        <f t="shared" si="0"/>
        <v>2410</v>
      </c>
      <c r="P22" s="31" t="s">
        <v>40</v>
      </c>
    </row>
    <row r="23" spans="2:16">
      <c r="B23" s="36" t="s">
        <v>76</v>
      </c>
      <c r="C23" s="22" t="s">
        <v>81</v>
      </c>
      <c r="D23" s="51" t="s">
        <v>39</v>
      </c>
      <c r="E23" s="22" t="s">
        <v>78</v>
      </c>
      <c r="F23" s="51">
        <v>45057</v>
      </c>
      <c r="G23" s="51" t="s">
        <v>39</v>
      </c>
      <c r="H23" s="20"/>
      <c r="I23" s="28" t="s">
        <v>39</v>
      </c>
      <c r="J23" s="23">
        <v>4530.6000000000004</v>
      </c>
      <c r="K23" s="30"/>
      <c r="L23" s="30"/>
      <c r="M23" s="30"/>
      <c r="N23" s="30"/>
      <c r="O23" s="29">
        <f t="shared" si="0"/>
        <v>4530.6000000000004</v>
      </c>
      <c r="P23" s="31" t="s">
        <v>40</v>
      </c>
    </row>
    <row r="24" spans="2:16">
      <c r="B24" s="32" t="s">
        <v>82</v>
      </c>
      <c r="C24" s="32" t="s">
        <v>83</v>
      </c>
      <c r="D24" s="18" t="s">
        <v>84</v>
      </c>
      <c r="E24" s="18" t="s">
        <v>85</v>
      </c>
      <c r="F24" s="20">
        <v>44911</v>
      </c>
      <c r="G24" s="20">
        <v>44908</v>
      </c>
      <c r="H24" s="27"/>
      <c r="I24" s="28" t="s">
        <v>39</v>
      </c>
      <c r="J24" s="15"/>
      <c r="K24" s="15"/>
      <c r="L24" s="15"/>
      <c r="M24" s="15"/>
      <c r="N24" s="30">
        <v>83898</v>
      </c>
      <c r="O24" s="29">
        <f t="shared" si="0"/>
        <v>83898</v>
      </c>
      <c r="P24" s="31" t="s">
        <v>40</v>
      </c>
    </row>
    <row r="25" spans="2:16">
      <c r="B25" s="32" t="s">
        <v>30</v>
      </c>
      <c r="C25" s="32" t="s">
        <v>86</v>
      </c>
      <c r="D25" s="18" t="s">
        <v>87</v>
      </c>
      <c r="E25" s="18" t="s">
        <v>88</v>
      </c>
      <c r="F25" s="19">
        <v>44914</v>
      </c>
      <c r="G25" s="20">
        <v>44910</v>
      </c>
      <c r="H25" s="27"/>
      <c r="I25" s="28" t="s">
        <v>39</v>
      </c>
      <c r="J25" s="15"/>
      <c r="K25" s="15"/>
      <c r="L25" s="15"/>
      <c r="M25" s="15"/>
      <c r="N25" s="30">
        <v>233480.64</v>
      </c>
      <c r="O25" s="29">
        <f t="shared" si="0"/>
        <v>233480.64</v>
      </c>
      <c r="P25" s="31" t="s">
        <v>40</v>
      </c>
    </row>
    <row r="26" spans="2:16">
      <c r="B26" s="33" t="s">
        <v>89</v>
      </c>
      <c r="C26" s="32" t="s">
        <v>90</v>
      </c>
      <c r="D26" s="18" t="s">
        <v>91</v>
      </c>
      <c r="E26" s="18" t="s">
        <v>92</v>
      </c>
      <c r="F26" s="20">
        <v>44258</v>
      </c>
      <c r="G26" s="20" t="s">
        <v>93</v>
      </c>
      <c r="H26" s="20" t="s">
        <v>94</v>
      </c>
      <c r="I26" s="28" t="s">
        <v>39</v>
      </c>
      <c r="J26" s="30"/>
      <c r="K26" s="30"/>
      <c r="L26" s="30"/>
      <c r="M26" s="30"/>
      <c r="N26" s="30">
        <v>29166.67</v>
      </c>
      <c r="O26" s="29">
        <f t="shared" si="0"/>
        <v>29166.67</v>
      </c>
      <c r="P26" s="31" t="s">
        <v>40</v>
      </c>
    </row>
    <row r="27" spans="2:16">
      <c r="B27" s="33" t="s">
        <v>89</v>
      </c>
      <c r="C27" s="32" t="s">
        <v>90</v>
      </c>
      <c r="D27" s="18" t="s">
        <v>91</v>
      </c>
      <c r="E27" s="18" t="s">
        <v>95</v>
      </c>
      <c r="F27" s="20">
        <v>44472</v>
      </c>
      <c r="G27" s="20">
        <v>44319</v>
      </c>
      <c r="H27" s="20" t="s">
        <v>94</v>
      </c>
      <c r="I27" s="28" t="s">
        <v>39</v>
      </c>
      <c r="J27" s="30"/>
      <c r="K27" s="30"/>
      <c r="L27" s="30"/>
      <c r="M27" s="30"/>
      <c r="N27" s="30">
        <v>29166.67</v>
      </c>
      <c r="O27" s="29">
        <f t="shared" si="0"/>
        <v>29166.67</v>
      </c>
      <c r="P27" s="31" t="s">
        <v>40</v>
      </c>
    </row>
    <row r="28" spans="2:16">
      <c r="B28" s="33" t="s">
        <v>96</v>
      </c>
      <c r="C28" s="32" t="s">
        <v>97</v>
      </c>
      <c r="D28" s="18" t="s">
        <v>98</v>
      </c>
      <c r="E28" s="18" t="s">
        <v>99</v>
      </c>
      <c r="F28" s="20" t="s">
        <v>100</v>
      </c>
      <c r="G28" s="20">
        <v>44354</v>
      </c>
      <c r="H28" s="20" t="s">
        <v>75</v>
      </c>
      <c r="I28" s="28" t="s">
        <v>39</v>
      </c>
      <c r="J28" s="30"/>
      <c r="K28" s="30"/>
      <c r="L28" s="30"/>
      <c r="M28" s="30"/>
      <c r="N28" s="30">
        <v>30240</v>
      </c>
      <c r="O28" s="29">
        <f t="shared" si="0"/>
        <v>30240</v>
      </c>
      <c r="P28" s="13" t="s">
        <v>40</v>
      </c>
    </row>
    <row r="29" spans="2:16">
      <c r="B29" s="33" t="s">
        <v>101</v>
      </c>
      <c r="C29" s="32" t="s">
        <v>102</v>
      </c>
      <c r="D29" s="18" t="s">
        <v>103</v>
      </c>
      <c r="E29" s="18" t="s">
        <v>104</v>
      </c>
      <c r="F29" s="20">
        <v>44911</v>
      </c>
      <c r="G29" s="20">
        <v>44910</v>
      </c>
      <c r="H29" s="20"/>
      <c r="I29" s="28" t="s">
        <v>39</v>
      </c>
      <c r="J29" s="30"/>
      <c r="K29" s="30"/>
      <c r="L29" s="30"/>
      <c r="M29" s="30"/>
      <c r="N29" s="30">
        <v>33120.03</v>
      </c>
      <c r="O29" s="29">
        <f t="shared" si="0"/>
        <v>33120.03</v>
      </c>
      <c r="P29" s="13" t="s">
        <v>40</v>
      </c>
    </row>
    <row r="30" spans="2:16">
      <c r="B30" s="36" t="s">
        <v>31</v>
      </c>
      <c r="C30" s="22" t="s">
        <v>105</v>
      </c>
      <c r="D30" s="51" t="s">
        <v>106</v>
      </c>
      <c r="E30" s="22" t="s">
        <v>107</v>
      </c>
      <c r="F30" s="51">
        <v>45063</v>
      </c>
      <c r="G30" s="51">
        <v>45049</v>
      </c>
      <c r="H30" s="35"/>
      <c r="I30" s="52" t="s">
        <v>39</v>
      </c>
      <c r="J30" s="23">
        <v>1835.21</v>
      </c>
      <c r="K30" s="23"/>
      <c r="L30" s="39"/>
      <c r="M30" s="39"/>
      <c r="N30" s="39"/>
      <c r="O30" s="53">
        <f t="shared" si="0"/>
        <v>1835.21</v>
      </c>
      <c r="P30" s="54" t="s">
        <v>40</v>
      </c>
    </row>
    <row r="31" spans="2:16">
      <c r="B31" s="36" t="s">
        <v>31</v>
      </c>
      <c r="C31" s="22" t="s">
        <v>108</v>
      </c>
      <c r="D31" s="51" t="s">
        <v>106</v>
      </c>
      <c r="E31" s="22" t="s">
        <v>109</v>
      </c>
      <c r="F31" s="51">
        <v>45063</v>
      </c>
      <c r="G31" s="51">
        <v>45049</v>
      </c>
      <c r="H31" s="35"/>
      <c r="I31" s="52" t="s">
        <v>39</v>
      </c>
      <c r="J31" s="23">
        <v>165.46</v>
      </c>
      <c r="K31" s="23"/>
      <c r="L31" s="39"/>
      <c r="M31" s="39"/>
      <c r="N31" s="39"/>
      <c r="O31" s="53">
        <f t="shared" si="0"/>
        <v>165.46</v>
      </c>
      <c r="P31" s="54" t="s">
        <v>40</v>
      </c>
    </row>
    <row r="32" spans="2:16">
      <c r="B32" s="36" t="s">
        <v>31</v>
      </c>
      <c r="C32" s="22" t="s">
        <v>110</v>
      </c>
      <c r="D32" s="51" t="s">
        <v>106</v>
      </c>
      <c r="E32" s="22" t="s">
        <v>111</v>
      </c>
      <c r="F32" s="51">
        <v>45063</v>
      </c>
      <c r="G32" s="51">
        <v>45055</v>
      </c>
      <c r="H32" s="35"/>
      <c r="I32" s="52" t="s">
        <v>39</v>
      </c>
      <c r="J32" s="23">
        <v>605.67999999999995</v>
      </c>
      <c r="K32" s="23"/>
      <c r="L32" s="39"/>
      <c r="M32" s="39"/>
      <c r="N32" s="39"/>
      <c r="O32" s="53">
        <f t="shared" si="0"/>
        <v>605.67999999999995</v>
      </c>
      <c r="P32" s="54" t="s">
        <v>40</v>
      </c>
    </row>
    <row r="33" spans="2:16">
      <c r="B33" s="36" t="s">
        <v>31</v>
      </c>
      <c r="C33" s="22" t="s">
        <v>112</v>
      </c>
      <c r="D33" s="51" t="s">
        <v>106</v>
      </c>
      <c r="E33" s="22" t="s">
        <v>113</v>
      </c>
      <c r="F33" s="51">
        <v>45063</v>
      </c>
      <c r="G33" s="51">
        <v>45055</v>
      </c>
      <c r="H33" s="35"/>
      <c r="I33" s="52" t="s">
        <v>39</v>
      </c>
      <c r="J33" s="23">
        <v>758.8</v>
      </c>
      <c r="K33" s="23"/>
      <c r="L33" s="39"/>
      <c r="M33" s="39"/>
      <c r="N33" s="39"/>
      <c r="O33" s="53">
        <f t="shared" si="0"/>
        <v>758.8</v>
      </c>
      <c r="P33" s="54" t="s">
        <v>40</v>
      </c>
    </row>
    <row r="34" spans="2:16">
      <c r="B34" s="36" t="s">
        <v>31</v>
      </c>
      <c r="C34" s="22" t="s">
        <v>114</v>
      </c>
      <c r="D34" s="51" t="s">
        <v>106</v>
      </c>
      <c r="E34" s="22" t="s">
        <v>115</v>
      </c>
      <c r="F34" s="51">
        <v>45063</v>
      </c>
      <c r="G34" s="51">
        <v>45055</v>
      </c>
      <c r="H34" s="35"/>
      <c r="I34" s="52" t="s">
        <v>39</v>
      </c>
      <c r="J34" s="23">
        <v>605.67999999999995</v>
      </c>
      <c r="K34" s="23"/>
      <c r="L34" s="39"/>
      <c r="M34" s="39"/>
      <c r="N34" s="39"/>
      <c r="O34" s="53">
        <f t="shared" si="0"/>
        <v>605.67999999999995</v>
      </c>
      <c r="P34" s="54" t="s">
        <v>40</v>
      </c>
    </row>
    <row r="35" spans="2:16">
      <c r="B35" s="18" t="s">
        <v>116</v>
      </c>
      <c r="C35" s="18" t="s">
        <v>117</v>
      </c>
      <c r="D35" s="18" t="s">
        <v>118</v>
      </c>
      <c r="E35" s="18" t="s">
        <v>119</v>
      </c>
      <c r="F35" s="20">
        <v>44901</v>
      </c>
      <c r="G35" s="20">
        <v>44868</v>
      </c>
      <c r="H35" s="20"/>
      <c r="I35" s="28" t="s">
        <v>39</v>
      </c>
      <c r="J35" s="15"/>
      <c r="K35" s="15"/>
      <c r="L35" s="30"/>
      <c r="M35" s="15"/>
      <c r="N35" s="30">
        <v>38881</v>
      </c>
      <c r="O35" s="29">
        <f t="shared" si="0"/>
        <v>38881</v>
      </c>
      <c r="P35" s="13" t="s">
        <v>40</v>
      </c>
    </row>
    <row r="36" spans="2:16">
      <c r="B36" s="18" t="s">
        <v>116</v>
      </c>
      <c r="C36" s="18" t="s">
        <v>120</v>
      </c>
      <c r="D36" s="18" t="s">
        <v>118</v>
      </c>
      <c r="E36" s="18" t="s">
        <v>121</v>
      </c>
      <c r="F36" s="20">
        <v>44901</v>
      </c>
      <c r="G36" s="20">
        <v>44874</v>
      </c>
      <c r="H36" s="20"/>
      <c r="I36" s="28" t="s">
        <v>39</v>
      </c>
      <c r="J36" s="15"/>
      <c r="K36" s="15"/>
      <c r="L36" s="30"/>
      <c r="M36" s="15"/>
      <c r="N36" s="30">
        <v>161070</v>
      </c>
      <c r="O36" s="29">
        <f t="shared" si="0"/>
        <v>161070</v>
      </c>
      <c r="P36" s="13" t="s">
        <v>40</v>
      </c>
    </row>
    <row r="37" spans="2:16">
      <c r="B37" s="18" t="s">
        <v>122</v>
      </c>
      <c r="C37" s="18" t="s">
        <v>123</v>
      </c>
      <c r="D37" s="18" t="s">
        <v>124</v>
      </c>
      <c r="E37" s="18" t="s">
        <v>125</v>
      </c>
      <c r="F37" s="20">
        <v>45064</v>
      </c>
      <c r="G37" s="20">
        <v>45051</v>
      </c>
      <c r="H37" s="20"/>
      <c r="I37" s="28" t="s">
        <v>39</v>
      </c>
      <c r="J37" s="15">
        <v>29736</v>
      </c>
      <c r="K37" s="30"/>
      <c r="L37" s="15"/>
      <c r="M37" s="30"/>
      <c r="N37" s="30"/>
      <c r="O37" s="29">
        <f t="shared" si="0"/>
        <v>29736</v>
      </c>
      <c r="P37" s="13" t="s">
        <v>40</v>
      </c>
    </row>
    <row r="38" spans="2:16">
      <c r="B38" s="18" t="s">
        <v>122</v>
      </c>
      <c r="C38" s="18" t="s">
        <v>123</v>
      </c>
      <c r="D38" s="18" t="s">
        <v>124</v>
      </c>
      <c r="E38" s="18" t="s">
        <v>126</v>
      </c>
      <c r="F38" s="20">
        <v>45064</v>
      </c>
      <c r="G38" s="20">
        <v>45051</v>
      </c>
      <c r="H38" s="20"/>
      <c r="I38" s="28" t="s">
        <v>39</v>
      </c>
      <c r="J38" s="15">
        <v>8850</v>
      </c>
      <c r="K38" s="30"/>
      <c r="L38" s="15"/>
      <c r="M38" s="30"/>
      <c r="N38" s="30"/>
      <c r="O38" s="29">
        <f t="shared" si="0"/>
        <v>8850</v>
      </c>
      <c r="P38" s="13" t="s">
        <v>40</v>
      </c>
    </row>
    <row r="39" spans="2:16">
      <c r="B39" s="18" t="s">
        <v>127</v>
      </c>
      <c r="C39" s="18" t="s">
        <v>128</v>
      </c>
      <c r="D39" s="18" t="s">
        <v>129</v>
      </c>
      <c r="E39" s="18" t="s">
        <v>130</v>
      </c>
      <c r="F39" s="19">
        <v>44914</v>
      </c>
      <c r="G39" s="20">
        <v>44911</v>
      </c>
      <c r="H39" s="20"/>
      <c r="I39" s="28" t="s">
        <v>39</v>
      </c>
      <c r="J39" s="15"/>
      <c r="K39" s="30"/>
      <c r="L39" s="15"/>
      <c r="M39" s="30"/>
      <c r="N39" s="30">
        <v>163902</v>
      </c>
      <c r="O39" s="29">
        <f t="shared" si="0"/>
        <v>163902</v>
      </c>
      <c r="P39" s="13" t="s">
        <v>40</v>
      </c>
    </row>
    <row r="40" spans="2:16">
      <c r="B40" s="18" t="s">
        <v>131</v>
      </c>
      <c r="C40" s="18" t="s">
        <v>132</v>
      </c>
      <c r="D40" s="18" t="s">
        <v>133</v>
      </c>
      <c r="E40" s="18" t="s">
        <v>134</v>
      </c>
      <c r="F40" s="19">
        <v>45064</v>
      </c>
      <c r="G40" s="20">
        <v>45054</v>
      </c>
      <c r="H40" s="20"/>
      <c r="I40" s="28" t="s">
        <v>39</v>
      </c>
      <c r="J40" s="15">
        <v>29500</v>
      </c>
      <c r="K40" s="30"/>
      <c r="L40" s="15"/>
      <c r="M40" s="30"/>
      <c r="N40" s="30"/>
      <c r="O40" s="29">
        <f t="shared" si="0"/>
        <v>29500</v>
      </c>
      <c r="P40" s="13" t="s">
        <v>40</v>
      </c>
    </row>
    <row r="41" spans="2:16">
      <c r="B41" s="36" t="s">
        <v>135</v>
      </c>
      <c r="C41" s="22" t="s">
        <v>136</v>
      </c>
      <c r="D41" s="55">
        <v>45047</v>
      </c>
      <c r="E41" s="22" t="s">
        <v>137</v>
      </c>
      <c r="F41" s="51">
        <v>45055</v>
      </c>
      <c r="G41" s="51">
        <v>45047</v>
      </c>
      <c r="H41" s="22"/>
      <c r="I41" s="23" t="s">
        <v>39</v>
      </c>
      <c r="J41" s="23">
        <v>155627.97</v>
      </c>
      <c r="K41" s="30"/>
      <c r="L41" s="15"/>
      <c r="M41" s="30"/>
      <c r="N41" s="30"/>
      <c r="O41" s="29">
        <f t="shared" si="0"/>
        <v>155627.97</v>
      </c>
      <c r="P41" s="13" t="s">
        <v>40</v>
      </c>
    </row>
    <row r="42" spans="2:16">
      <c r="B42" s="36" t="s">
        <v>138</v>
      </c>
      <c r="C42" s="22" t="s">
        <v>139</v>
      </c>
      <c r="D42" s="55" t="s">
        <v>140</v>
      </c>
      <c r="E42" s="22" t="s">
        <v>24</v>
      </c>
      <c r="F42" s="51">
        <v>45076</v>
      </c>
      <c r="G42" s="51">
        <v>45027</v>
      </c>
      <c r="H42" s="22"/>
      <c r="I42" s="53"/>
      <c r="J42" s="23">
        <v>8000</v>
      </c>
      <c r="K42" s="30"/>
      <c r="L42" s="15"/>
      <c r="M42" s="30"/>
      <c r="N42" s="30"/>
      <c r="O42" s="29">
        <f t="shared" si="0"/>
        <v>8000</v>
      </c>
      <c r="P42" s="13" t="s">
        <v>40</v>
      </c>
    </row>
    <row r="43" spans="2:16">
      <c r="B43" s="36" t="s">
        <v>141</v>
      </c>
      <c r="C43" s="22" t="s">
        <v>142</v>
      </c>
      <c r="D43" s="51" t="s">
        <v>143</v>
      </c>
      <c r="E43" s="22" t="s">
        <v>73</v>
      </c>
      <c r="F43" s="51">
        <v>45054</v>
      </c>
      <c r="G43" s="51">
        <v>45036</v>
      </c>
      <c r="H43" s="56"/>
      <c r="I43" s="52" t="s">
        <v>39</v>
      </c>
      <c r="J43" s="23"/>
      <c r="K43" s="39">
        <v>4989056.43</v>
      </c>
      <c r="L43" s="23"/>
      <c r="M43" s="39"/>
      <c r="N43" s="39"/>
      <c r="O43" s="53">
        <f>SUM(J43:N43)</f>
        <v>4989056.43</v>
      </c>
      <c r="P43" s="54" t="s">
        <v>54</v>
      </c>
    </row>
    <row r="44" spans="2:16">
      <c r="B44" s="36" t="s">
        <v>144</v>
      </c>
      <c r="C44" s="22" t="s">
        <v>145</v>
      </c>
      <c r="D44" s="51" t="s">
        <v>146</v>
      </c>
      <c r="E44" s="22" t="s">
        <v>147</v>
      </c>
      <c r="F44" s="51">
        <v>45061</v>
      </c>
      <c r="G44" s="51">
        <v>45029</v>
      </c>
      <c r="H44" s="56"/>
      <c r="I44" s="52" t="s">
        <v>39</v>
      </c>
      <c r="J44" s="23">
        <v>70784</v>
      </c>
      <c r="K44" s="39"/>
      <c r="L44" s="23"/>
      <c r="M44" s="39"/>
      <c r="N44" s="39"/>
      <c r="O44" s="53">
        <f>SUM(J44:N44)</f>
        <v>70784</v>
      </c>
      <c r="P44" s="54" t="s">
        <v>54</v>
      </c>
    </row>
    <row r="45" spans="2:16">
      <c r="B45" s="18" t="s">
        <v>148</v>
      </c>
      <c r="C45" s="18" t="s">
        <v>149</v>
      </c>
      <c r="D45" s="18" t="s">
        <v>150</v>
      </c>
      <c r="E45" s="18" t="s">
        <v>151</v>
      </c>
      <c r="F45" s="20">
        <v>44911</v>
      </c>
      <c r="G45" s="20">
        <v>44911</v>
      </c>
      <c r="H45" s="27"/>
      <c r="I45" s="28" t="s">
        <v>39</v>
      </c>
      <c r="J45" s="15"/>
      <c r="K45" s="30"/>
      <c r="L45" s="15"/>
      <c r="M45" s="30"/>
      <c r="N45" s="30">
        <v>426482.16</v>
      </c>
      <c r="O45" s="29">
        <f t="shared" si="0"/>
        <v>426482.16</v>
      </c>
      <c r="P45" s="54" t="s">
        <v>54</v>
      </c>
    </row>
    <row r="46" spans="2:16">
      <c r="B46" s="18" t="s">
        <v>152</v>
      </c>
      <c r="C46" s="18" t="s">
        <v>153</v>
      </c>
      <c r="D46" s="18" t="s">
        <v>154</v>
      </c>
      <c r="E46" s="18" t="s">
        <v>155</v>
      </c>
      <c r="F46" s="19">
        <v>44914</v>
      </c>
      <c r="G46" s="20">
        <v>44908</v>
      </c>
      <c r="H46" s="27"/>
      <c r="I46" s="28" t="s">
        <v>39</v>
      </c>
      <c r="J46" s="15"/>
      <c r="K46" s="30"/>
      <c r="L46" s="15"/>
      <c r="M46" s="30"/>
      <c r="N46" s="30">
        <v>88705.79</v>
      </c>
      <c r="O46" s="29">
        <f t="shared" si="0"/>
        <v>88705.79</v>
      </c>
      <c r="P46" s="13" t="s">
        <v>40</v>
      </c>
    </row>
    <row r="47" spans="2:16">
      <c r="B47" s="18" t="s">
        <v>156</v>
      </c>
      <c r="C47" s="18" t="s">
        <v>157</v>
      </c>
      <c r="D47" s="18" t="s">
        <v>158</v>
      </c>
      <c r="E47" s="18" t="s">
        <v>159</v>
      </c>
      <c r="F47" s="19">
        <v>45076</v>
      </c>
      <c r="G47" s="20">
        <v>45044</v>
      </c>
      <c r="H47" s="27"/>
      <c r="I47" s="28"/>
      <c r="J47" s="15">
        <v>36948.160000000003</v>
      </c>
      <c r="K47" s="30"/>
      <c r="L47" s="15"/>
      <c r="M47" s="30"/>
      <c r="N47" s="30"/>
      <c r="O47" s="29">
        <f t="shared" si="0"/>
        <v>36948.160000000003</v>
      </c>
      <c r="P47" s="13" t="s">
        <v>40</v>
      </c>
    </row>
    <row r="48" spans="2:16">
      <c r="B48" s="18" t="s">
        <v>160</v>
      </c>
      <c r="C48" s="18" t="s">
        <v>161</v>
      </c>
      <c r="D48" s="18" t="s">
        <v>162</v>
      </c>
      <c r="E48" s="18" t="s">
        <v>163</v>
      </c>
      <c r="F48" s="19">
        <v>45061</v>
      </c>
      <c r="G48" s="20">
        <v>45028</v>
      </c>
      <c r="H48" s="27"/>
      <c r="I48" s="28" t="s">
        <v>39</v>
      </c>
      <c r="J48" s="15">
        <v>183145.66</v>
      </c>
      <c r="K48" s="30"/>
      <c r="L48" s="15"/>
      <c r="M48" s="30"/>
      <c r="N48" s="30"/>
      <c r="O48" s="29">
        <f t="shared" si="0"/>
        <v>183145.66</v>
      </c>
      <c r="P48" s="13" t="s">
        <v>40</v>
      </c>
    </row>
    <row r="49" spans="2:16">
      <c r="B49" s="18" t="s">
        <v>164</v>
      </c>
      <c r="C49" s="18" t="s">
        <v>165</v>
      </c>
      <c r="D49" s="18" t="s">
        <v>166</v>
      </c>
      <c r="E49" s="18" t="s">
        <v>167</v>
      </c>
      <c r="F49" s="19">
        <v>44988</v>
      </c>
      <c r="G49" s="19">
        <v>44936</v>
      </c>
      <c r="H49" s="27"/>
      <c r="I49" s="20" t="s">
        <v>39</v>
      </c>
      <c r="J49" s="15"/>
      <c r="K49" s="57">
        <v>65000</v>
      </c>
      <c r="L49" s="25"/>
      <c r="M49" s="25"/>
      <c r="N49" s="25"/>
      <c r="O49" s="15">
        <f t="shared" si="0"/>
        <v>65000</v>
      </c>
      <c r="P49" s="13" t="s">
        <v>40</v>
      </c>
    </row>
    <row r="50" spans="2:16">
      <c r="B50" s="18" t="s">
        <v>168</v>
      </c>
      <c r="C50" s="18" t="s">
        <v>169</v>
      </c>
      <c r="D50" s="18" t="s">
        <v>170</v>
      </c>
      <c r="E50" s="18" t="s">
        <v>171</v>
      </c>
      <c r="F50" s="19">
        <v>45050</v>
      </c>
      <c r="G50" s="19">
        <v>45042</v>
      </c>
      <c r="H50" s="27"/>
      <c r="I50" s="28" t="s">
        <v>39</v>
      </c>
      <c r="J50" s="15">
        <v>201000</v>
      </c>
      <c r="K50" s="57"/>
      <c r="L50" s="25"/>
      <c r="M50" s="25"/>
      <c r="N50" s="25"/>
      <c r="O50" s="15">
        <f t="shared" si="0"/>
        <v>201000</v>
      </c>
      <c r="P50" s="13" t="s">
        <v>40</v>
      </c>
    </row>
    <row r="51" spans="2:16">
      <c r="B51" s="18" t="s">
        <v>172</v>
      </c>
      <c r="C51" s="18" t="s">
        <v>173</v>
      </c>
      <c r="D51" s="18" t="s">
        <v>63</v>
      </c>
      <c r="E51" s="18" t="s">
        <v>174</v>
      </c>
      <c r="F51" s="19">
        <v>45076</v>
      </c>
      <c r="G51" s="19">
        <v>45068</v>
      </c>
      <c r="H51" s="27"/>
      <c r="I51" s="28"/>
      <c r="J51" s="15">
        <v>288269</v>
      </c>
      <c r="K51" s="57"/>
      <c r="L51" s="25"/>
      <c r="M51" s="25"/>
      <c r="N51" s="25"/>
      <c r="O51" s="29">
        <f t="shared" si="0"/>
        <v>288269</v>
      </c>
      <c r="P51" s="13" t="s">
        <v>40</v>
      </c>
    </row>
    <row r="52" spans="2:16">
      <c r="B52" s="58" t="s">
        <v>32</v>
      </c>
      <c r="C52" s="59" t="s">
        <v>175</v>
      </c>
      <c r="D52" s="22" t="s">
        <v>176</v>
      </c>
      <c r="E52" s="22" t="s">
        <v>177</v>
      </c>
      <c r="F52" s="35">
        <v>45064</v>
      </c>
      <c r="G52" s="35">
        <v>45034</v>
      </c>
      <c r="H52" s="56"/>
      <c r="I52" s="52" t="s">
        <v>39</v>
      </c>
      <c r="J52" s="23">
        <v>5601.7</v>
      </c>
      <c r="K52" s="47"/>
      <c r="L52" s="47"/>
      <c r="M52" s="47"/>
      <c r="N52" s="47"/>
      <c r="O52" s="53">
        <f>SUM(J52:N52)</f>
        <v>5601.7</v>
      </c>
      <c r="P52" s="54" t="s">
        <v>54</v>
      </c>
    </row>
    <row r="53" spans="2:16">
      <c r="B53" s="32" t="s">
        <v>178</v>
      </c>
      <c r="C53" s="32" t="s">
        <v>179</v>
      </c>
      <c r="D53" s="18" t="s">
        <v>180</v>
      </c>
      <c r="E53" s="18" t="s">
        <v>181</v>
      </c>
      <c r="F53" s="20">
        <v>44916</v>
      </c>
      <c r="G53" s="20">
        <v>44911</v>
      </c>
      <c r="H53" s="27"/>
      <c r="I53" s="28" t="s">
        <v>39</v>
      </c>
      <c r="J53" s="15"/>
      <c r="K53" s="15"/>
      <c r="L53" s="30"/>
      <c r="M53" s="15"/>
      <c r="N53" s="30">
        <v>1799800</v>
      </c>
      <c r="O53" s="29">
        <f t="shared" si="0"/>
        <v>1799800</v>
      </c>
      <c r="P53" s="13" t="s">
        <v>40</v>
      </c>
    </row>
    <row r="54" spans="2:16">
      <c r="B54" s="32" t="s">
        <v>182</v>
      </c>
      <c r="C54" s="32" t="s">
        <v>183</v>
      </c>
      <c r="D54" s="18" t="s">
        <v>184</v>
      </c>
      <c r="E54" s="18" t="s">
        <v>185</v>
      </c>
      <c r="F54" s="20">
        <v>45061</v>
      </c>
      <c r="G54" s="20">
        <v>45027</v>
      </c>
      <c r="H54" s="27"/>
      <c r="I54" s="28" t="s">
        <v>39</v>
      </c>
      <c r="J54" s="15">
        <v>72677.42</v>
      </c>
      <c r="K54" s="15"/>
      <c r="L54" s="30"/>
      <c r="M54" s="15"/>
      <c r="N54" s="30"/>
      <c r="O54" s="29">
        <f t="shared" si="0"/>
        <v>72677.42</v>
      </c>
      <c r="P54" s="13" t="s">
        <v>40</v>
      </c>
    </row>
    <row r="55" spans="2:16">
      <c r="B55" s="32" t="s">
        <v>186</v>
      </c>
      <c r="C55" s="32" t="s">
        <v>145</v>
      </c>
      <c r="D55" s="18" t="s">
        <v>187</v>
      </c>
      <c r="E55" s="18" t="s">
        <v>29</v>
      </c>
      <c r="F55" s="20">
        <v>45061</v>
      </c>
      <c r="G55" s="20">
        <v>45026</v>
      </c>
      <c r="H55" s="27"/>
      <c r="I55" s="28" t="s">
        <v>39</v>
      </c>
      <c r="J55" s="15">
        <v>160367.9</v>
      </c>
      <c r="K55" s="15"/>
      <c r="L55" s="30"/>
      <c r="M55" s="15"/>
      <c r="N55" s="30"/>
      <c r="O55" s="29">
        <f t="shared" si="0"/>
        <v>160367.9</v>
      </c>
      <c r="P55" s="13" t="s">
        <v>40</v>
      </c>
    </row>
    <row r="56" spans="2:16">
      <c r="B56" s="32" t="s">
        <v>188</v>
      </c>
      <c r="C56" s="32" t="s">
        <v>189</v>
      </c>
      <c r="D56" s="18" t="s">
        <v>190</v>
      </c>
      <c r="E56" s="18" t="s">
        <v>191</v>
      </c>
      <c r="F56" s="20">
        <v>45061</v>
      </c>
      <c r="G56" s="20">
        <v>45029</v>
      </c>
      <c r="H56" s="27"/>
      <c r="I56" s="28" t="s">
        <v>39</v>
      </c>
      <c r="J56" s="15">
        <v>115050</v>
      </c>
      <c r="K56" s="15"/>
      <c r="L56" s="30"/>
      <c r="M56" s="15"/>
      <c r="N56" s="30"/>
      <c r="O56" s="29">
        <f t="shared" si="0"/>
        <v>115050</v>
      </c>
      <c r="P56" s="13" t="s">
        <v>40</v>
      </c>
    </row>
    <row r="57" spans="2:16">
      <c r="B57" s="22" t="s">
        <v>192</v>
      </c>
      <c r="C57" s="59" t="s">
        <v>193</v>
      </c>
      <c r="D57" s="51" t="s">
        <v>194</v>
      </c>
      <c r="E57" s="51" t="s">
        <v>195</v>
      </c>
      <c r="F57" s="51">
        <v>45044</v>
      </c>
      <c r="G57" s="51">
        <v>45020</v>
      </c>
      <c r="H57" s="56"/>
      <c r="I57" s="52" t="s">
        <v>39</v>
      </c>
      <c r="J57" s="23"/>
      <c r="K57" s="39">
        <v>1183200</v>
      </c>
      <c r="L57" s="60"/>
      <c r="M57" s="60"/>
      <c r="N57" s="60"/>
      <c r="O57" s="23">
        <f>SUM(J57:N57)</f>
        <v>1183200</v>
      </c>
      <c r="P57" s="54" t="s">
        <v>54</v>
      </c>
    </row>
    <row r="58" spans="2:16">
      <c r="B58" s="59" t="s">
        <v>192</v>
      </c>
      <c r="C58" s="59" t="s">
        <v>196</v>
      </c>
      <c r="D58" s="51" t="s">
        <v>194</v>
      </c>
      <c r="E58" s="51" t="s">
        <v>197</v>
      </c>
      <c r="F58" s="51">
        <v>45061</v>
      </c>
      <c r="G58" s="51">
        <v>45048</v>
      </c>
      <c r="H58" s="56"/>
      <c r="I58" s="52" t="s">
        <v>39</v>
      </c>
      <c r="J58" s="23">
        <v>1183200</v>
      </c>
      <c r="K58" s="39"/>
      <c r="L58" s="39"/>
      <c r="M58" s="39"/>
      <c r="N58" s="39"/>
      <c r="O58" s="53">
        <f>SUM(J58:N58)</f>
        <v>1183200</v>
      </c>
      <c r="P58" s="54" t="s">
        <v>54</v>
      </c>
    </row>
    <row r="59" spans="2:16">
      <c r="B59" s="33" t="s">
        <v>198</v>
      </c>
      <c r="C59" s="32" t="s">
        <v>199</v>
      </c>
      <c r="D59" s="18" t="s">
        <v>200</v>
      </c>
      <c r="E59" s="18" t="s">
        <v>201</v>
      </c>
      <c r="F59" s="20" t="s">
        <v>202</v>
      </c>
      <c r="G59" s="20" t="s">
        <v>203</v>
      </c>
      <c r="H59" s="27"/>
      <c r="I59" s="28" t="s">
        <v>39</v>
      </c>
      <c r="J59" s="30"/>
      <c r="K59" s="30"/>
      <c r="L59" s="30"/>
      <c r="M59" s="30"/>
      <c r="N59" s="30">
        <v>162840</v>
      </c>
      <c r="O59" s="29">
        <f t="shared" si="0"/>
        <v>162840</v>
      </c>
      <c r="P59" s="13" t="s">
        <v>40</v>
      </c>
    </row>
    <row r="60" spans="2:16">
      <c r="B60" s="33" t="s">
        <v>204</v>
      </c>
      <c r="C60" s="32" t="s">
        <v>205</v>
      </c>
      <c r="D60" s="18" t="s">
        <v>206</v>
      </c>
      <c r="E60" s="18" t="s">
        <v>207</v>
      </c>
      <c r="F60" s="20" t="s">
        <v>208</v>
      </c>
      <c r="G60" s="20" t="s">
        <v>209</v>
      </c>
      <c r="H60" s="20" t="s">
        <v>94</v>
      </c>
      <c r="I60" s="28" t="s">
        <v>39</v>
      </c>
      <c r="J60" s="30"/>
      <c r="K60" s="30"/>
      <c r="L60" s="30"/>
      <c r="M60" s="30"/>
      <c r="N60" s="30">
        <v>41005</v>
      </c>
      <c r="O60" s="29">
        <f t="shared" si="0"/>
        <v>41005</v>
      </c>
      <c r="P60" s="13" t="s">
        <v>40</v>
      </c>
    </row>
    <row r="61" spans="2:16">
      <c r="B61" s="61" t="s">
        <v>210</v>
      </c>
      <c r="C61" s="61" t="s">
        <v>211</v>
      </c>
      <c r="D61" s="61" t="s">
        <v>212</v>
      </c>
      <c r="E61" s="61" t="s">
        <v>213</v>
      </c>
      <c r="F61" s="62">
        <v>44904</v>
      </c>
      <c r="G61" s="62">
        <v>44901</v>
      </c>
      <c r="H61" s="63"/>
      <c r="I61" s="20" t="s">
        <v>39</v>
      </c>
      <c r="J61" s="64"/>
      <c r="K61" s="30"/>
      <c r="L61" s="64"/>
      <c r="M61" s="64"/>
      <c r="N61" s="65">
        <v>151630</v>
      </c>
      <c r="O61" s="64">
        <f>SUM(J61:N61)</f>
        <v>151630</v>
      </c>
      <c r="P61" s="13" t="s">
        <v>54</v>
      </c>
    </row>
    <row r="62" spans="2:16">
      <c r="B62" s="22" t="s">
        <v>33</v>
      </c>
      <c r="C62" s="22" t="s">
        <v>34</v>
      </c>
      <c r="D62" s="22" t="s">
        <v>212</v>
      </c>
      <c r="E62" s="22" t="s">
        <v>214</v>
      </c>
      <c r="F62" s="51">
        <v>45057</v>
      </c>
      <c r="G62" s="51">
        <v>45028</v>
      </c>
      <c r="H62" s="56"/>
      <c r="I62" s="35" t="s">
        <v>39</v>
      </c>
      <c r="J62" s="23">
        <v>12921</v>
      </c>
      <c r="K62" s="39"/>
      <c r="L62" s="23"/>
      <c r="M62" s="39"/>
      <c r="N62" s="39"/>
      <c r="O62" s="23">
        <f t="shared" ref="O62:O65" si="2">SUM(J62:N62)</f>
        <v>12921</v>
      </c>
      <c r="P62" s="41" t="s">
        <v>54</v>
      </c>
    </row>
    <row r="63" spans="2:16">
      <c r="B63" s="22" t="s">
        <v>33</v>
      </c>
      <c r="C63" s="22" t="s">
        <v>34</v>
      </c>
      <c r="D63" s="22" t="s">
        <v>212</v>
      </c>
      <c r="E63" s="22" t="s">
        <v>215</v>
      </c>
      <c r="F63" s="51">
        <v>45057</v>
      </c>
      <c r="G63" s="51">
        <v>45028</v>
      </c>
      <c r="H63" s="56"/>
      <c r="I63" s="35" t="s">
        <v>39</v>
      </c>
      <c r="J63" s="23">
        <v>12059.6</v>
      </c>
      <c r="K63" s="39"/>
      <c r="L63" s="23"/>
      <c r="M63" s="39"/>
      <c r="N63" s="39"/>
      <c r="O63" s="23">
        <f t="shared" si="2"/>
        <v>12059.6</v>
      </c>
      <c r="P63" s="41" t="s">
        <v>54</v>
      </c>
    </row>
    <row r="64" spans="2:16">
      <c r="B64" s="22" t="s">
        <v>33</v>
      </c>
      <c r="C64" s="22" t="s">
        <v>34</v>
      </c>
      <c r="D64" s="22" t="s">
        <v>212</v>
      </c>
      <c r="E64" s="22" t="s">
        <v>216</v>
      </c>
      <c r="F64" s="51">
        <v>45057</v>
      </c>
      <c r="G64" s="51">
        <v>45048</v>
      </c>
      <c r="H64" s="56"/>
      <c r="I64" s="35" t="s">
        <v>39</v>
      </c>
      <c r="J64" s="23">
        <v>61170.3</v>
      </c>
      <c r="K64" s="39"/>
      <c r="L64" s="23"/>
      <c r="M64" s="39"/>
      <c r="N64" s="39"/>
      <c r="O64" s="23">
        <f t="shared" si="2"/>
        <v>61170.3</v>
      </c>
      <c r="P64" s="41" t="s">
        <v>54</v>
      </c>
    </row>
    <row r="65" spans="2:16">
      <c r="B65" s="22" t="s">
        <v>33</v>
      </c>
      <c r="C65" s="22" t="s">
        <v>34</v>
      </c>
      <c r="D65" s="22" t="s">
        <v>212</v>
      </c>
      <c r="E65" s="22" t="s">
        <v>217</v>
      </c>
      <c r="F65" s="51">
        <v>45058</v>
      </c>
      <c r="G65" s="51">
        <v>45055</v>
      </c>
      <c r="H65" s="56"/>
      <c r="I65" s="35" t="s">
        <v>39</v>
      </c>
      <c r="J65" s="23">
        <v>10767.5</v>
      </c>
      <c r="K65" s="39"/>
      <c r="L65" s="23"/>
      <c r="M65" s="39"/>
      <c r="N65" s="39"/>
      <c r="O65" s="23">
        <f t="shared" si="2"/>
        <v>10767.5</v>
      </c>
      <c r="P65" s="41" t="s">
        <v>54</v>
      </c>
    </row>
    <row r="66" spans="2:16" ht="15.75">
      <c r="B66" s="40" t="s">
        <v>25</v>
      </c>
      <c r="C66" s="40" t="s">
        <v>25</v>
      </c>
      <c r="D66" s="42" t="s">
        <v>39</v>
      </c>
      <c r="E66" s="43" t="s">
        <v>218</v>
      </c>
      <c r="F66" s="44" t="s">
        <v>219</v>
      </c>
      <c r="G66" s="44" t="s">
        <v>219</v>
      </c>
      <c r="H66" s="44" t="s">
        <v>219</v>
      </c>
      <c r="I66" s="45" t="s">
        <v>39</v>
      </c>
      <c r="J66" s="66">
        <f>+[1]NOTARIZACIONES!E29</f>
        <v>131000</v>
      </c>
      <c r="K66" s="67"/>
      <c r="L66" s="67"/>
      <c r="M66" s="67"/>
      <c r="N66" s="67"/>
      <c r="O66" s="68">
        <f>SUM(J66:N66)</f>
        <v>131000</v>
      </c>
      <c r="P66" s="69" t="s">
        <v>54</v>
      </c>
    </row>
    <row r="67" spans="2:16">
      <c r="B67" s="25" t="s">
        <v>220</v>
      </c>
      <c r="C67" s="25" t="s">
        <v>221</v>
      </c>
      <c r="D67" s="25" t="s">
        <v>39</v>
      </c>
      <c r="E67" s="26" t="s">
        <v>222</v>
      </c>
      <c r="F67" s="25" t="s">
        <v>219</v>
      </c>
      <c r="G67" s="25" t="s">
        <v>219</v>
      </c>
      <c r="H67" s="25" t="s">
        <v>219</v>
      </c>
      <c r="I67" s="46" t="s">
        <v>39</v>
      </c>
      <c r="J67" s="76">
        <f>+[1]INDEMNIZACIONES!H29+[1]INDEMNIZACIONES!H30</f>
        <v>2288290.87</v>
      </c>
      <c r="K67" s="25"/>
      <c r="L67" s="25"/>
      <c r="M67" s="70">
        <v>0</v>
      </c>
      <c r="N67" s="25"/>
      <c r="O67" s="76">
        <f>SUM(J67:N67)</f>
        <v>2288290.87</v>
      </c>
      <c r="P67" s="13" t="s">
        <v>40</v>
      </c>
    </row>
    <row r="68" spans="2:16">
      <c r="B68" s="16" t="s">
        <v>223</v>
      </c>
      <c r="C68" s="21" t="s">
        <v>224</v>
      </c>
      <c r="D68" s="21" t="s">
        <v>39</v>
      </c>
      <c r="E68" s="16" t="s">
        <v>222</v>
      </c>
      <c r="F68" s="3" t="s">
        <v>219</v>
      </c>
      <c r="G68" s="3" t="s">
        <v>219</v>
      </c>
      <c r="H68" s="3" t="s">
        <v>219</v>
      </c>
      <c r="I68" s="17" t="s">
        <v>39</v>
      </c>
      <c r="J68" s="71"/>
      <c r="K68" s="71">
        <f t="array" ref="K68:L68">+[1]INDEMNIZACIONES!G31:H31</f>
        <v>2447468.5</v>
      </c>
      <c r="L68" s="71">
        <v>0</v>
      </c>
      <c r="M68" s="71"/>
      <c r="N68" s="72"/>
      <c r="O68" s="73">
        <f t="shared" ref="O68" si="3">SUM(J68:N68)</f>
        <v>2447468.5</v>
      </c>
      <c r="P68" s="74" t="s">
        <v>40</v>
      </c>
    </row>
    <row r="69" spans="2:16">
      <c r="B69" s="16" t="s">
        <v>225</v>
      </c>
      <c r="C69" s="21" t="s">
        <v>226</v>
      </c>
      <c r="D69" s="21" t="s">
        <v>39</v>
      </c>
      <c r="E69" s="16" t="s">
        <v>222</v>
      </c>
      <c r="F69" s="3" t="s">
        <v>219</v>
      </c>
      <c r="G69" s="3" t="s">
        <v>219</v>
      </c>
      <c r="H69" s="3" t="s">
        <v>219</v>
      </c>
      <c r="I69" s="17" t="s">
        <v>39</v>
      </c>
      <c r="J69" s="71"/>
      <c r="K69" s="71"/>
      <c r="L69" s="71"/>
      <c r="M69" s="71"/>
      <c r="N69" s="72">
        <f>+[1]HONORARIOS!E21</f>
        <v>25545000</v>
      </c>
      <c r="O69" s="73">
        <f t="shared" ref="O69:O71" si="4">SUM(J69:N69)</f>
        <v>25545000</v>
      </c>
      <c r="P69" s="74" t="s">
        <v>40</v>
      </c>
    </row>
    <row r="70" spans="2:16">
      <c r="B70" s="16" t="s">
        <v>227</v>
      </c>
      <c r="C70" s="21" t="s">
        <v>228</v>
      </c>
      <c r="D70" s="21" t="s">
        <v>39</v>
      </c>
      <c r="E70" s="16" t="s">
        <v>222</v>
      </c>
      <c r="F70" s="3" t="s">
        <v>219</v>
      </c>
      <c r="G70" s="3" t="s">
        <v>219</v>
      </c>
      <c r="H70" s="3" t="s">
        <v>219</v>
      </c>
      <c r="I70" s="17" t="s">
        <v>39</v>
      </c>
      <c r="J70" s="71"/>
      <c r="K70" s="71"/>
      <c r="L70" s="71"/>
      <c r="M70" s="71"/>
      <c r="N70" s="72">
        <f>+[1]DEVOLUCIONES!G86</f>
        <v>25034362.339999992</v>
      </c>
      <c r="O70" s="73">
        <f t="shared" si="4"/>
        <v>25034362.339999992</v>
      </c>
      <c r="P70" s="74" t="s">
        <v>40</v>
      </c>
    </row>
    <row r="71" spans="2:16">
      <c r="B71" s="16" t="s">
        <v>229</v>
      </c>
      <c r="C71" s="42" t="s">
        <v>224</v>
      </c>
      <c r="D71" s="21" t="s">
        <v>39</v>
      </c>
      <c r="E71" s="43" t="s">
        <v>218</v>
      </c>
      <c r="F71" s="3" t="s">
        <v>219</v>
      </c>
      <c r="G71" s="3" t="s">
        <v>219</v>
      </c>
      <c r="H71" s="3" t="s">
        <v>219</v>
      </c>
      <c r="I71" s="17" t="s">
        <v>39</v>
      </c>
      <c r="J71" s="75">
        <f>+'[1]GASTOS DE REPRESENTACION'!F33</f>
        <v>109671.47999999998</v>
      </c>
      <c r="K71" s="75"/>
      <c r="L71" s="75"/>
      <c r="M71" s="75"/>
      <c r="N71" s="71"/>
      <c r="O71" s="73">
        <f t="shared" si="4"/>
        <v>109671.47999999998</v>
      </c>
      <c r="P71" s="74" t="s">
        <v>40</v>
      </c>
    </row>
    <row r="72" spans="2:16">
      <c r="B72" s="82" t="s">
        <v>5</v>
      </c>
      <c r="C72" s="83"/>
      <c r="D72" s="83"/>
      <c r="E72" s="83"/>
      <c r="F72" s="83"/>
      <c r="G72" s="83"/>
      <c r="H72" s="83"/>
      <c r="I72" s="84"/>
      <c r="J72" s="4">
        <f t="shared" ref="J72:O72" si="5">SUM(J9:J71)</f>
        <v>5641842.790000001</v>
      </c>
      <c r="K72" s="4">
        <f t="shared" si="5"/>
        <v>8684724.9299999997</v>
      </c>
      <c r="L72" s="4">
        <f t="shared" si="5"/>
        <v>0</v>
      </c>
      <c r="M72" s="4">
        <f t="shared" si="5"/>
        <v>0</v>
      </c>
      <c r="N72" s="4">
        <f t="shared" si="5"/>
        <v>55383750.679999992</v>
      </c>
      <c r="O72" s="4">
        <f t="shared" si="5"/>
        <v>69710318.399999991</v>
      </c>
      <c r="P72" s="5"/>
    </row>
    <row r="73" spans="2:16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>
      <c r="B74" s="5"/>
      <c r="C74" s="5"/>
      <c r="D74" s="5"/>
      <c r="E74" s="5"/>
      <c r="F74" s="5"/>
      <c r="G74" s="5"/>
      <c r="H74" s="5"/>
      <c r="I74" s="5"/>
      <c r="O74" s="24"/>
      <c r="P74" s="5"/>
    </row>
    <row r="75" spans="2:16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14"/>
      <c r="P79" s="5"/>
    </row>
    <row r="80" spans="2:16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2:16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2:16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2:16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7" spans="2:16">
      <c r="C87" s="8" t="s">
        <v>22</v>
      </c>
      <c r="D87" s="6"/>
      <c r="E87" s="6"/>
      <c r="F87" s="6"/>
      <c r="G87" s="7"/>
      <c r="H87" s="7"/>
      <c r="I87" s="8" t="s">
        <v>7</v>
      </c>
      <c r="J87" s="9"/>
    </row>
    <row r="88" spans="2:16">
      <c r="C88" s="8" t="s">
        <v>6</v>
      </c>
      <c r="D88" s="6"/>
      <c r="E88" s="6"/>
      <c r="F88" s="6"/>
      <c r="G88" s="7"/>
      <c r="H88" s="7"/>
      <c r="I88" s="8" t="s">
        <v>8</v>
      </c>
      <c r="J88" s="10"/>
    </row>
    <row r="89" spans="2:16" ht="15.75">
      <c r="G89" s="11"/>
      <c r="I89" s="12"/>
    </row>
  </sheetData>
  <mergeCells count="20">
    <mergeCell ref="M7:M8"/>
    <mergeCell ref="B6:N6"/>
    <mergeCell ref="B72:I72"/>
    <mergeCell ref="B3:P3"/>
    <mergeCell ref="B4:P4"/>
    <mergeCell ref="B5:P5"/>
    <mergeCell ref="P7:P8"/>
    <mergeCell ref="O7:O8"/>
    <mergeCell ref="N7:N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1.1023622047244095" right="1.1023622047244095" top="0.74803149606299213" bottom="0.74803149606299213" header="0.31496062992125984" footer="0.31496062992125984"/>
  <pageSetup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MAYO 2023</vt:lpstr>
      <vt:lpstr>'INFORME MAYO 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yneuman</cp:lastModifiedBy>
  <cp:lastPrinted>2023-06-05T18:39:30Z</cp:lastPrinted>
  <dcterms:created xsi:type="dcterms:W3CDTF">2022-08-11T15:56:01Z</dcterms:created>
  <dcterms:modified xsi:type="dcterms:W3CDTF">2023-06-12T12:15:52Z</dcterms:modified>
</cp:coreProperties>
</file>