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INFORME JUNIO 2023" sheetId="2" r:id="rId1"/>
  </sheets>
  <externalReferences>
    <externalReference r:id="rId2"/>
  </externalReferences>
  <definedNames>
    <definedName name="_xlnm.Print_Area" localSheetId="0">'INFORME JUNIO 2023'!$B$3:$P$81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2" l="1"/>
  <c r="O64" i="2" s="1"/>
  <c r="N63" i="2"/>
  <c r="O63" i="2" s="1"/>
  <c r="N62" i="2"/>
  <c r="O62" i="2" s="1"/>
  <c r="K61" i="2" a="1"/>
  <c r="K61" i="2" s="1"/>
  <c r="J60" i="2"/>
  <c r="O60" i="2" s="1"/>
  <c r="J59" i="2"/>
  <c r="O59" i="2" s="1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L61" i="2" l="1"/>
  <c r="O61" i="2" s="1"/>
  <c r="J65" i="2" l="1"/>
  <c r="N65" i="2"/>
  <c r="O65" i="2" l="1"/>
  <c r="M65" i="2" l="1"/>
  <c r="L65" i="2"/>
  <c r="K65" i="2"/>
</calcChain>
</file>

<file path=xl/sharedStrings.xml><?xml version="1.0" encoding="utf-8"?>
<sst xmlns="http://schemas.openxmlformats.org/spreadsheetml/2006/main" count="418" uniqueCount="216">
  <si>
    <t>CONCEPTO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</si>
  <si>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</si>
  <si>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</si>
  <si>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</si>
  <si>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RNC</t>
  </si>
  <si>
    <t>TOTAL</t>
  </si>
  <si>
    <t>TECNICO DE CONTABILIDAD</t>
  </si>
  <si>
    <t>REVISADO POR: LIC FRANCISCO DE LEON</t>
  </si>
  <si>
    <t>ENCARGADO DE CONTABILIDAD</t>
  </si>
  <si>
    <t>PROVEEDOR</t>
  </si>
  <si>
    <t>CODIFICACION
OBJETAL</t>
  </si>
  <si>
    <t>DE 60 A 90</t>
  </si>
  <si>
    <t>DE 90 A 120</t>
  </si>
  <si>
    <t>MAS DE 120</t>
  </si>
  <si>
    <t>TOTAL 
GENERAL</t>
  </si>
  <si>
    <t>ESTATUS</t>
  </si>
  <si>
    <t>FACTURA NO.
(NCF GUBERNAMENTAL)</t>
  </si>
  <si>
    <t>FECHA DE 
REGISTRO</t>
  </si>
  <si>
    <t xml:space="preserve">FECHA DE
FACTURA </t>
  </si>
  <si>
    <t>FECHA ESTAMIDA
DE PAGO</t>
  </si>
  <si>
    <t>DE 30 A 60</t>
  </si>
  <si>
    <t>DE 0 A 30</t>
  </si>
  <si>
    <t>PREPARADO POR: GENESIS CONTRERAS</t>
  </si>
  <si>
    <t>B1500000358</t>
  </si>
  <si>
    <t>B1500000001</t>
  </si>
  <si>
    <t>NOTARIZACIONES</t>
  </si>
  <si>
    <t>ADQUISICION DE AGUA EMBOTELLADA</t>
  </si>
  <si>
    <t>AGUA PLANETA AZUL, S.A</t>
  </si>
  <si>
    <t>COMPU OFFICE DOMINICANA, SRL</t>
  </si>
  <si>
    <t>ADQUISICION DE EQUIPOS DE SEGURIDAD</t>
  </si>
  <si>
    <t>EDENORTE</t>
  </si>
  <si>
    <t>EDITORA DEL CARIBE, S.A</t>
  </si>
  <si>
    <t>SERVICIO DE PUBLICACIONES EN EL PERIODICO</t>
  </si>
  <si>
    <t>ADVANTAGE CARO ARTICULOS</t>
  </si>
  <si>
    <t xml:space="preserve">ADQUISICION DE PARAGUAS PERSONALIZADOS </t>
  </si>
  <si>
    <t>130-85193-1</t>
  </si>
  <si>
    <t>B1500000319</t>
  </si>
  <si>
    <t>N/A</t>
  </si>
  <si>
    <t xml:space="preserve">PENDIENTE </t>
  </si>
  <si>
    <t>A FUEGO LENTO, SRL</t>
  </si>
  <si>
    <t>ADQUISICION DE ALMUERZOS Y REFRIGERIOS</t>
  </si>
  <si>
    <t>131-11117-3</t>
  </si>
  <si>
    <t>B1500000642</t>
  </si>
  <si>
    <t>AGUA PLANETA AZUL, SA</t>
  </si>
  <si>
    <t>101-50393-9</t>
  </si>
  <si>
    <t>B1500136378</t>
  </si>
  <si>
    <t>24/5/2022</t>
  </si>
  <si>
    <t>PENDIENTE</t>
  </si>
  <si>
    <t>101-01074-6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</si>
  <si>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</si>
  <si>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</si>
  <si>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</si>
  <si>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</si>
  <si>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</si>
  <si>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</si>
  <si>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COLORAMA SERVICIOS GRAFICOS, SRL</t>
  </si>
  <si>
    <t>ADQUISICION DE BANERS</t>
  </si>
  <si>
    <t>130-88927-9</t>
  </si>
  <si>
    <t>B1500000170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</si>
  <si>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</si>
  <si>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</si>
  <si>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</si>
  <si>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</si>
  <si>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</si>
  <si>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</si>
  <si>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</si>
  <si>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</si>
  <si>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</si>
  <si>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</si>
  <si>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</si>
  <si>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</si>
  <si>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</si>
  <si>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</si>
  <si>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</si>
  <si>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>101-82125-6</t>
  </si>
  <si>
    <t>FLORISTERIA ZUNNIFLOR, SRL</t>
  </si>
  <si>
    <t>AQUISICION DE CORONAS</t>
  </si>
  <si>
    <t>130-18213-2</t>
  </si>
  <si>
    <t>B1500002634</t>
  </si>
  <si>
    <t>B1500002635</t>
  </si>
  <si>
    <t>GRUPO RETMOX, SRL</t>
  </si>
  <si>
    <t>SERVICIO DE FUMIGACION E HIGIENIZACION DE LA INSTITUCION, MARZO 2023</t>
  </si>
  <si>
    <t>131-84808-7</t>
  </si>
  <si>
    <t>B1500000455</t>
  </si>
  <si>
    <t>ING. RAFAEL GUILLERMO FIGUEROA MESA</t>
  </si>
  <si>
    <t>I TASACION DE TERRENO</t>
  </si>
  <si>
    <t>001-0646217-9</t>
  </si>
  <si>
    <t>131-51248-8</t>
  </si>
  <si>
    <t>ADQUISICION DE MATERIALES DE LIMPIEZA</t>
  </si>
  <si>
    <t>LOLA 5 MULTISERVICES, SRL</t>
  </si>
  <si>
    <t>ADQUISICION DE UTENCILIOS DESECHABLES PARA SER UTILIZADOS EN ALMUERZO</t>
  </si>
  <si>
    <t>132-30505-1</t>
  </si>
  <si>
    <t>B1500000487</t>
  </si>
  <si>
    <t>OGTIC</t>
  </si>
  <si>
    <t>ALQUILER ESTABLECIMIENTO ENERO 2023</t>
  </si>
  <si>
    <t>430-01950-1</t>
  </si>
  <si>
    <t>B1500002045</t>
  </si>
  <si>
    <t>B1500000026</t>
  </si>
  <si>
    <t>101-87450-3</t>
  </si>
  <si>
    <t>130-56055-2</t>
  </si>
  <si>
    <t>130-17232-3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</si>
  <si>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</si>
  <si>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</si>
  <si>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</si>
  <si>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</si>
  <si>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</si>
  <si>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</si>
  <si>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</si>
  <si>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</si>
  <si>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</si>
  <si>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</si>
  <si>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</si>
  <si>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</si>
  <si>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XIOMARI VELOZ D' LUJO FIESTA, SRL</t>
  </si>
  <si>
    <t>ADQUISICION DE CHOCOLATE CALIENTE Y SERVICIO DE REFRIGERIOS</t>
  </si>
  <si>
    <t>131-15949-4</t>
  </si>
  <si>
    <t>B1500001714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</si>
  <si>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</si>
  <si>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</si>
  <si>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</si>
  <si>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</si>
  <si>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</si>
  <si>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VIATICOS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</si>
  <si>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</si>
  <si>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</si>
  <si>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</si>
  <si>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</si>
  <si>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</si>
  <si>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</si>
  <si>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 xml:space="preserve">            INFORME CUENTA POR PAGAR JUNIO 2023</t>
  </si>
  <si>
    <t>ALTICE DOMINICANA,S.A</t>
  </si>
  <si>
    <t>AUTOCAMIONES, S.A</t>
  </si>
  <si>
    <t>MANTENIMIENTO DE VEHICULO EN GARANTIA, PARA USO DE LA INSTITUCION</t>
  </si>
  <si>
    <t>RV DIESEL, SRL</t>
  </si>
  <si>
    <t xml:space="preserve">SEGUROS RESERVAS </t>
  </si>
  <si>
    <t>B1500160976</t>
  </si>
  <si>
    <t>15/6/2023</t>
  </si>
  <si>
    <t>ALL OFFICE SOLUTIONS TS, SRL</t>
  </si>
  <si>
    <t>MANTENIMIENTO Y REPARACION MAQUINAS Y PLOTTER DEL CENTRO DE COPIADO</t>
  </si>
  <si>
    <t>131-21124-4</t>
  </si>
  <si>
    <t>B1500001991</t>
  </si>
  <si>
    <t>29/06/2023</t>
  </si>
  <si>
    <t>30 DIAS</t>
  </si>
  <si>
    <t>B1500001992</t>
  </si>
  <si>
    <t>B1500001993</t>
  </si>
  <si>
    <t>B1500001994</t>
  </si>
  <si>
    <t>SERVICIO DE INTERNET PARA EL SISTEMA DE REDUNDANCIA PERIODO 26/5/2023 AL 25/6/2023</t>
  </si>
  <si>
    <t>101-61878-7</t>
  </si>
  <si>
    <t>B1500051847</t>
  </si>
  <si>
    <t>B1500003520</t>
  </si>
  <si>
    <t>B1500003537</t>
  </si>
  <si>
    <t>29/6/2023</t>
  </si>
  <si>
    <t>AZ PRINT SHOP, SRL</t>
  </si>
  <si>
    <t>ADQUISICION DE ACCESORIOS PARA CARNET DE IDENTIFICACION, PARA COLABORADORES</t>
  </si>
  <si>
    <t>131-40755-2</t>
  </si>
  <si>
    <t>B1500001291</t>
  </si>
  <si>
    <t>DELTA COMERCIAL, SA</t>
  </si>
  <si>
    <t>101-01193-9</t>
  </si>
  <si>
    <t>B1500017997</t>
  </si>
  <si>
    <t>ECO PETROLEO DOMINICANA, SA</t>
  </si>
  <si>
    <t>TICKETS DE COMBUSTIBLES PROGRAMA (PROGEF)</t>
  </si>
  <si>
    <t>130-71483-5</t>
  </si>
  <si>
    <t>B1500001361</t>
  </si>
  <si>
    <t>SUMINISTRO DE ENERGIA ELECTRICA, PERIODOS 1/5/2023 AL 1/6/2023 Y 2/5/2023 AL 2/6/2023, RESPECTIVAMENTE</t>
  </si>
  <si>
    <t>B1500364279</t>
  </si>
  <si>
    <t>B1500364335</t>
  </si>
  <si>
    <t>B1500364379</t>
  </si>
  <si>
    <t>B1500364364</t>
  </si>
  <si>
    <t>B1500364313</t>
  </si>
  <si>
    <t>EDITORA EL NUEVO DIARIO, SA</t>
  </si>
  <si>
    <t>SERVICIOS PUBLICACIONES EN PERIODICO</t>
  </si>
  <si>
    <t>101-10050-8</t>
  </si>
  <si>
    <t>B1500004976</t>
  </si>
  <si>
    <t>101-00356-1</t>
  </si>
  <si>
    <t>B1500004727</t>
  </si>
  <si>
    <t>N/ LEGIBLE</t>
  </si>
  <si>
    <t>GTG INDUSTRIAL, SRL</t>
  </si>
  <si>
    <t>130-29711-8</t>
  </si>
  <si>
    <t>B1500003368</t>
  </si>
  <si>
    <t>IMPRESOS TRES TINTAS, SRL</t>
  </si>
  <si>
    <t>ADQUISICION DE HOJAS TIMBRADAS</t>
  </si>
  <si>
    <t>131-24252-9</t>
  </si>
  <si>
    <t>B1500000867</t>
  </si>
  <si>
    <t>INDUSTRIAS BANILEJAS, SAS</t>
  </si>
  <si>
    <t>ADQUISICION CAFÉ Y CREMA EN POLVO PARA USO DE LA INSTITUCION</t>
  </si>
  <si>
    <t>101-01207-2</t>
  </si>
  <si>
    <t>E450000000319</t>
  </si>
  <si>
    <t>INGENIERIA Y MANTENIMIENTO AQUINO IMA, SRL</t>
  </si>
  <si>
    <t>3RA. CUBICACION REMOZAMIENTO DEL EDIF. BIENES NACIONALES-CEA</t>
  </si>
  <si>
    <t>B1500000007</t>
  </si>
  <si>
    <t>KELNET COMPUTER, SRL</t>
  </si>
  <si>
    <t>130-72141-6</t>
  </si>
  <si>
    <t>B1500000906</t>
  </si>
  <si>
    <t>LIRU SERVICIOS MULTIPLES, SRL</t>
  </si>
  <si>
    <t>ADQUISICION DE COMPONENTES DE VEHICULOS</t>
  </si>
  <si>
    <t>131-91958-8</t>
  </si>
  <si>
    <t>OUTLET DE SAN CRISTOBAL MEDINA, SRL</t>
  </si>
  <si>
    <t>ADQUISICION DE AZUCAR P/USO DE LA INSTITUCION</t>
  </si>
  <si>
    <t>132-28509-3</t>
  </si>
  <si>
    <t>PROLIMPISO, SRL</t>
  </si>
  <si>
    <t>122-01364-4</t>
  </si>
  <si>
    <t>B1500001055</t>
  </si>
  <si>
    <t>TICKETS DE COMBUSTIBLES USO DE LA INSTITUCION Y ASIGNACION DE LOS FUNCIONARIOS</t>
  </si>
  <si>
    <t>B1500000519</t>
  </si>
  <si>
    <t>INCLUSION POLIZA SEGURO DE VEHICULOS, POLIZA DE SEGURO NO. 2-2-502-0194458</t>
  </si>
  <si>
    <t>B1500042464</t>
  </si>
  <si>
    <t>SKYLINE CONSTRUCCIONES, SRL</t>
  </si>
  <si>
    <t>CUBICACION NO. 001 DEL REMOZAMIENTO OFICINA IMPOSDOM, PROVI. BARAHONA</t>
  </si>
  <si>
    <t>131-84257-7</t>
  </si>
  <si>
    <t>B1500000008</t>
  </si>
  <si>
    <t>SUPLIGENSA, SRL</t>
  </si>
  <si>
    <t>ADQUISICION DE EQUIPOS DE SEGURIDAD Y FERRETERIA</t>
  </si>
  <si>
    <t>B1500000705</t>
  </si>
  <si>
    <t>RADIO &amp; TECNICA, SRL</t>
  </si>
  <si>
    <t>101-17020-4</t>
  </si>
  <si>
    <t>B1500000474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</si>
</sst>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2" fillId="5" borderId="0" applyNumberFormat="0" applyBorder="0" applyAlignment="0" applyProtection="0"/>
  </cellStyleXfs>
  <cellXfs count="94">
    <xf numFmtId="0" fontId="0" fillId="0" borderId="0" xfId="0"/>
    <xf numFmtId="0" fontId="6" fillId="0" borderId="0" xfId="0" applyFont="1"/>
    <xf numFmtId="0" fontId="6" fillId="0" borderId="11" xfId="0" applyFont="1" applyBorder="1"/>
    <xf numFmtId="0" fontId="6" fillId="2" borderId="9" xfId="0" applyFont="1" applyFill="1" applyBorder="1" applyAlignment="1">
      <alignment horizontal="center"/>
    </xf>
    <xf numFmtId="43" fontId="4" fillId="0" borderId="9" xfId="0" applyNumberFormat="1" applyFont="1" applyBorder="1"/>
    <xf numFmtId="0" fontId="3" fillId="0" borderId="0" xfId="0" applyFont="1"/>
    <xf numFmtId="0" fontId="8" fillId="0" borderId="0" xfId="4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43" fontId="2" fillId="0" borderId="0" xfId="1" applyFont="1"/>
    <xf numFmtId="44" fontId="0" fillId="0" borderId="0" xfId="0" applyNumberFormat="1"/>
    <xf numFmtId="0" fontId="6" fillId="0" borderId="9" xfId="0" applyFont="1" applyBorder="1" applyAlignment="1">
      <alignment horizontal="center"/>
    </xf>
    <xf numFmtId="43" fontId="3" fillId="0" borderId="0" xfId="0" applyNumberFormat="1" applyFont="1"/>
    <xf numFmtId="43" fontId="6" fillId="0" borderId="9" xfId="1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14" fontId="6" fillId="2" borderId="9" xfId="2" applyNumberFormat="1" applyFont="1" applyFill="1" applyBorder="1" applyAlignment="1">
      <alignment horizontal="left"/>
    </xf>
    <xf numFmtId="0" fontId="6" fillId="0" borderId="9" xfId="2" applyFont="1" applyBorder="1" applyAlignment="1">
      <alignment horizontal="left"/>
    </xf>
    <xf numFmtId="14" fontId="6" fillId="0" borderId="9" xfId="1" applyNumberFormat="1" applyFont="1" applyFill="1" applyBorder="1" applyAlignment="1">
      <alignment horizontal="left"/>
    </xf>
    <xf numFmtId="14" fontId="6" fillId="0" borderId="9" xfId="2" applyNumberFormat="1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10" fillId="0" borderId="9" xfId="2" applyFont="1" applyBorder="1" applyAlignment="1">
      <alignment horizontal="left"/>
    </xf>
    <xf numFmtId="43" fontId="10" fillId="0" borderId="9" xfId="1" applyFont="1" applyFill="1" applyBorder="1" applyAlignment="1">
      <alignment horizontal="left"/>
    </xf>
    <xf numFmtId="43" fontId="0" fillId="0" borderId="0" xfId="1" applyFont="1"/>
    <xf numFmtId="0" fontId="0" fillId="0" borderId="9" xfId="0" applyBorder="1"/>
    <xf numFmtId="0" fontId="6" fillId="0" borderId="9" xfId="0" applyFont="1" applyBorder="1"/>
    <xf numFmtId="0" fontId="6" fillId="0" borderId="9" xfId="2" applyFont="1" applyBorder="1" applyAlignment="1">
      <alignment horizontal="center"/>
    </xf>
    <xf numFmtId="14" fontId="6" fillId="0" borderId="14" xfId="2" applyNumberFormat="1" applyFont="1" applyBorder="1" applyAlignment="1">
      <alignment horizontal="left"/>
    </xf>
    <xf numFmtId="43" fontId="6" fillId="0" borderId="14" xfId="1" applyFont="1" applyFill="1" applyBorder="1" applyAlignment="1">
      <alignment horizontal="left"/>
    </xf>
    <xf numFmtId="43" fontId="6" fillId="0" borderId="9" xfId="1" applyFont="1" applyFill="1" applyBorder="1"/>
    <xf numFmtId="0" fontId="6" fillId="0" borderId="14" xfId="0" applyFont="1" applyBorder="1" applyAlignment="1">
      <alignment horizontal="center"/>
    </xf>
    <xf numFmtId="0" fontId="6" fillId="0" borderId="10" xfId="2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3" fontId="6" fillId="0" borderId="14" xfId="1" applyFont="1" applyFill="1" applyBorder="1"/>
    <xf numFmtId="14" fontId="10" fillId="0" borderId="9" xfId="2" applyNumberFormat="1" applyFont="1" applyBorder="1" applyAlignment="1">
      <alignment horizontal="left"/>
    </xf>
    <xf numFmtId="0" fontId="10" fillId="0" borderId="9" xfId="5" applyFont="1" applyFill="1" applyBorder="1" applyAlignment="1">
      <alignment horizontal="left"/>
    </xf>
    <xf numFmtId="0" fontId="6" fillId="0" borderId="14" xfId="2" applyFont="1" applyBorder="1" applyAlignment="1">
      <alignment horizontal="left"/>
    </xf>
    <xf numFmtId="0" fontId="6" fillId="0" borderId="14" xfId="2" applyFont="1" applyBorder="1" applyAlignment="1">
      <alignment horizontal="center"/>
    </xf>
    <xf numFmtId="43" fontId="10" fillId="0" borderId="9" xfId="1" applyFont="1" applyFill="1" applyBorder="1"/>
    <xf numFmtId="0" fontId="6" fillId="2" borderId="17" xfId="2" applyFont="1" applyFill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14" fontId="6" fillId="2" borderId="17" xfId="2" applyNumberFormat="1" applyFont="1" applyFill="1" applyBorder="1" applyAlignment="1">
      <alignment horizontal="left"/>
    </xf>
    <xf numFmtId="0" fontId="3" fillId="0" borderId="9" xfId="0" applyFont="1" applyBorder="1"/>
    <xf numFmtId="0" fontId="10" fillId="0" borderId="9" xfId="2" applyFont="1" applyBorder="1" applyAlignment="1">
      <alignment horizontal="left" vertical="center"/>
    </xf>
    <xf numFmtId="14" fontId="10" fillId="0" borderId="9" xfId="3" applyNumberFormat="1" applyFont="1" applyFill="1" applyBorder="1" applyAlignment="1">
      <alignment horizontal="left" vertical="center" wrapText="1"/>
    </xf>
    <xf numFmtId="14" fontId="10" fillId="0" borderId="9" xfId="2" applyNumberFormat="1" applyFont="1" applyBorder="1" applyAlignment="1">
      <alignment horizontal="left" vertical="center" wrapText="1"/>
    </xf>
    <xf numFmtId="14" fontId="10" fillId="0" borderId="9" xfId="1" applyNumberFormat="1" applyFont="1" applyFill="1" applyBorder="1" applyAlignment="1">
      <alignment horizontal="left"/>
    </xf>
    <xf numFmtId="43" fontId="10" fillId="0" borderId="14" xfId="1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49" fontId="10" fillId="0" borderId="9" xfId="1" applyNumberFormat="1" applyFont="1" applyFill="1" applyBorder="1" applyAlignment="1">
      <alignment horizontal="left"/>
    </xf>
    <xf numFmtId="43" fontId="0" fillId="0" borderId="9" xfId="1" applyFont="1" applyFill="1" applyBorder="1"/>
    <xf numFmtId="0" fontId="11" fillId="0" borderId="9" xfId="0" applyFont="1" applyBorder="1"/>
    <xf numFmtId="0" fontId="6" fillId="0" borderId="17" xfId="2" applyFont="1" applyBorder="1" applyAlignment="1">
      <alignment horizontal="left"/>
    </xf>
    <xf numFmtId="14" fontId="6" fillId="0" borderId="17" xfId="2" applyNumberFormat="1" applyFont="1" applyBorder="1" applyAlignment="1">
      <alignment horizontal="left"/>
    </xf>
    <xf numFmtId="0" fontId="6" fillId="0" borderId="17" xfId="2" applyFont="1" applyBorder="1" applyAlignment="1">
      <alignment horizontal="center"/>
    </xf>
    <xf numFmtId="43" fontId="6" fillId="0" borderId="17" xfId="1" applyFont="1" applyFill="1" applyBorder="1" applyAlignment="1">
      <alignment horizontal="left"/>
    </xf>
    <xf numFmtId="43" fontId="6" fillId="0" borderId="17" xfId="1" applyFont="1" applyFill="1" applyBorder="1"/>
    <xf numFmtId="43" fontId="6" fillId="2" borderId="17" xfId="1" applyFont="1" applyFill="1" applyBorder="1"/>
    <xf numFmtId="43" fontId="7" fillId="0" borderId="11" xfId="1" applyFont="1" applyFill="1" applyBorder="1"/>
    <xf numFmtId="43" fontId="6" fillId="2" borderId="17" xfId="1" applyFont="1" applyFill="1" applyBorder="1" applyAlignment="1">
      <alignment horizontal="left"/>
    </xf>
    <xf numFmtId="43" fontId="0" fillId="0" borderId="9" xfId="1" applyFont="1" applyBorder="1"/>
    <xf numFmtId="43" fontId="6" fillId="2" borderId="9" xfId="1" applyFont="1" applyFill="1" applyBorder="1"/>
    <xf numFmtId="43" fontId="6" fillId="2" borderId="10" xfId="1" applyFont="1" applyFill="1" applyBorder="1"/>
    <xf numFmtId="43" fontId="6" fillId="2" borderId="9" xfId="1" applyFont="1" applyFill="1" applyBorder="1" applyAlignment="1">
      <alignment horizontal="left"/>
    </xf>
    <xf numFmtId="43" fontId="6" fillId="2" borderId="19" xfId="1" applyFont="1" applyFill="1" applyBorder="1"/>
    <xf numFmtId="49" fontId="10" fillId="0" borderId="9" xfId="3" applyNumberFormat="1" applyFont="1" applyFill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4" fontId="10" fillId="0" borderId="9" xfId="2" applyNumberFormat="1" applyFont="1" applyBorder="1" applyAlignment="1">
      <alignment horizontal="right" vertical="center" wrapText="1"/>
    </xf>
    <xf numFmtId="4" fontId="10" fillId="0" borderId="9" xfId="2" applyNumberFormat="1" applyFont="1" applyBorder="1" applyAlignment="1">
      <alignment horizontal="left" vertical="center" wrapText="1"/>
    </xf>
    <xf numFmtId="43" fontId="10" fillId="0" borderId="9" xfId="1" applyFont="1" applyFill="1" applyBorder="1" applyAlignment="1">
      <alignment horizontal="left" vertical="center" wrapText="1"/>
    </xf>
    <xf numFmtId="43" fontId="10" fillId="0" borderId="9" xfId="1" applyFont="1" applyFill="1" applyBorder="1" applyAlignment="1">
      <alignment horizontal="left" vertical="center"/>
    </xf>
    <xf numFmtId="14" fontId="6" fillId="0" borderId="11" xfId="2" applyNumberFormat="1" applyFont="1" applyBorder="1" applyAlignment="1">
      <alignment horizontal="left"/>
    </xf>
    <xf numFmtId="164" fontId="8" fillId="3" borderId="15" xfId="1" applyNumberFormat="1" applyFont="1" applyFill="1" applyBorder="1" applyAlignment="1">
      <alignment horizontal="center" vertical="center" wrapText="1"/>
    </xf>
    <xf numFmtId="164" fontId="8" fillId="3" borderId="16" xfId="1" applyNumberFormat="1" applyFont="1" applyFill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2</xdr:row>
      <xdr:rowOff>0</xdr:rowOff>
    </xdr:from>
    <xdr:to>
      <xdr:col>4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6</xdr:row>
      <xdr:rowOff>28577</xdr:rowOff>
    </xdr:from>
    <xdr:to>
      <xdr:col>1</xdr:col>
      <xdr:colOff>734839</xdr:colOff>
      <xdr:row>7</xdr:row>
      <xdr:rowOff>428626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ERRE%20DEL%202023\ESTADOS%20FINANCIEROS%202023\INFORME%20JUNIO\CUENTAS%20POR%20PAGAR%202023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NOTARIZACIONES"/>
      <sheetName val="INDEMNIZACIONES"/>
      <sheetName val="GASTOS DE REPRESENTACION"/>
      <sheetName val="HONORARIOS"/>
      <sheetName val="DEVOLUCIONES"/>
      <sheetName val="ANTIGUEDAD DE SALDOS"/>
      <sheetName val="GASTOS DE REPRESENTACION (2)"/>
    </sheetNames>
    <sheetDataSet>
      <sheetData sheetId="0"/>
      <sheetData sheetId="1"/>
      <sheetData sheetId="2"/>
      <sheetData sheetId="3"/>
      <sheetData sheetId="4">
        <row r="27">
          <cell r="E27">
            <v>97500</v>
          </cell>
        </row>
      </sheetData>
      <sheetData sheetId="5">
        <row r="8">
          <cell r="H8">
            <v>0</v>
          </cell>
        </row>
        <row r="9">
          <cell r="H9">
            <v>0</v>
          </cell>
        </row>
        <row r="10">
          <cell r="G10">
            <v>1912530.94</v>
          </cell>
          <cell r="H10">
            <v>0</v>
          </cell>
        </row>
      </sheetData>
      <sheetData sheetId="6">
        <row r="72">
          <cell r="F72">
            <v>280540.39</v>
          </cell>
        </row>
      </sheetData>
      <sheetData sheetId="7">
        <row r="21">
          <cell r="E21">
            <v>25545000</v>
          </cell>
        </row>
      </sheetData>
      <sheetData sheetId="8">
        <row r="86">
          <cell r="G86">
            <v>25034362.339999992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P82"/>
  <sheetViews>
    <sheetView tabSelected="1" topLeftCell="C1" zoomScale="70" zoomScaleNormal="70" workbookViewId="0">
      <selection activeCell="E19" sqref="E19"/>
    </sheetView>
  </sheetViews>
  <sheetFormatPr baseColWidth="10" defaultRowHeight="15" x14ac:dyDescent="0.25"/>
  <cols>
    <col min="2" max="2" width="57.42578125" customWidth="1"/>
    <col min="3" max="3" width="106" bestFit="1" customWidth="1"/>
    <col min="4" max="4" width="14.7109375" customWidth="1"/>
    <col min="5" max="5" width="25.85546875" bestFit="1" customWidth="1"/>
    <col min="6" max="6" width="17.42578125" bestFit="1" customWidth="1"/>
    <col min="7" max="7" width="17.42578125" customWidth="1"/>
    <col min="8" max="8" width="19" customWidth="1"/>
    <col min="9" max="9" width="16.5703125" customWidth="1"/>
    <col min="10" max="10" width="16.7109375" bestFit="1" customWidth="1"/>
    <col min="11" max="11" width="16.28515625" bestFit="1" customWidth="1"/>
    <col min="12" max="12" width="13.7109375" customWidth="1"/>
    <col min="13" max="13" width="15.28515625" customWidth="1"/>
    <col min="14" max="15" width="17.42578125" bestFit="1" customWidth="1"/>
    <col min="16" max="16" width="13.5703125" bestFit="1" customWidth="1"/>
  </cols>
  <sheetData>
    <row r="2" spans="2:16" ht="15.75" thickBot="1" x14ac:dyDescent="0.3"/>
    <row r="3" spans="2:16" x14ac:dyDescent="0.25"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2:16" x14ac:dyDescent="0.25">
      <c r="B4" s="88" t="s">
        <v>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</row>
    <row r="5" spans="2:16" ht="13.5" customHeight="1" thickBot="1" x14ac:dyDescent="0.3">
      <c r="B5" s="91" t="s">
        <v>129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2:16" hidden="1" x14ac:dyDescent="0.25">
      <c r="B6" s="80" t="s">
        <v>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1"/>
      <c r="P6" s="2"/>
    </row>
    <row r="7" spans="2:16" ht="21.75" customHeight="1" x14ac:dyDescent="0.25">
      <c r="B7" s="79" t="s">
        <v>9</v>
      </c>
      <c r="C7" s="79" t="s">
        <v>0</v>
      </c>
      <c r="D7" s="79" t="s">
        <v>4</v>
      </c>
      <c r="E7" s="77" t="s">
        <v>16</v>
      </c>
      <c r="F7" s="77" t="s">
        <v>17</v>
      </c>
      <c r="G7" s="77" t="s">
        <v>18</v>
      </c>
      <c r="H7" s="77" t="s">
        <v>19</v>
      </c>
      <c r="I7" s="77" t="s">
        <v>10</v>
      </c>
      <c r="J7" s="79" t="s">
        <v>21</v>
      </c>
      <c r="K7" s="79" t="s">
        <v>20</v>
      </c>
      <c r="L7" s="79" t="s">
        <v>11</v>
      </c>
      <c r="M7" s="79" t="s">
        <v>12</v>
      </c>
      <c r="N7" s="79" t="s">
        <v>13</v>
      </c>
      <c r="O7" s="77" t="s">
        <v>14</v>
      </c>
      <c r="P7" s="79" t="s">
        <v>15</v>
      </c>
    </row>
    <row r="8" spans="2:16" ht="37.5" customHeight="1" thickBot="1" x14ac:dyDescent="0.3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2:16" x14ac:dyDescent="0.25">
      <c r="B9" s="37" t="s">
        <v>33</v>
      </c>
      <c r="C9" s="37" t="s">
        <v>34</v>
      </c>
      <c r="D9" s="37" t="s">
        <v>35</v>
      </c>
      <c r="E9" s="37" t="s">
        <v>36</v>
      </c>
      <c r="F9" s="28">
        <v>44873</v>
      </c>
      <c r="G9" s="28">
        <v>44860</v>
      </c>
      <c r="H9" s="38"/>
      <c r="I9" s="28" t="s">
        <v>37</v>
      </c>
      <c r="J9" s="29"/>
      <c r="K9" s="29"/>
      <c r="L9" s="29"/>
      <c r="M9" s="34"/>
      <c r="N9" s="29">
        <v>985005</v>
      </c>
      <c r="O9" s="29">
        <f t="shared" ref="O9:O57" si="0">SUM(J9:N9)</f>
        <v>985005</v>
      </c>
      <c r="P9" s="31" t="s">
        <v>38</v>
      </c>
    </row>
    <row r="10" spans="2:16" x14ac:dyDescent="0.25">
      <c r="B10" s="32" t="s">
        <v>39</v>
      </c>
      <c r="C10" s="32" t="s">
        <v>40</v>
      </c>
      <c r="D10" s="18" t="s">
        <v>41</v>
      </c>
      <c r="E10" s="18" t="s">
        <v>42</v>
      </c>
      <c r="F10" s="20">
        <v>44908</v>
      </c>
      <c r="G10" s="20">
        <v>44802</v>
      </c>
      <c r="H10" s="20"/>
      <c r="I10" s="28" t="s">
        <v>37</v>
      </c>
      <c r="J10" s="15"/>
      <c r="K10" s="15"/>
      <c r="L10" s="15"/>
      <c r="M10" s="30"/>
      <c r="N10" s="15">
        <v>296995.38</v>
      </c>
      <c r="O10" s="29">
        <f t="shared" si="0"/>
        <v>296995.38</v>
      </c>
      <c r="P10" s="31" t="s">
        <v>38</v>
      </c>
    </row>
    <row r="11" spans="2:16" x14ac:dyDescent="0.25">
      <c r="B11" s="18" t="s">
        <v>43</v>
      </c>
      <c r="C11" s="18" t="s">
        <v>26</v>
      </c>
      <c r="D11" s="18" t="s">
        <v>44</v>
      </c>
      <c r="E11" s="18" t="s">
        <v>45</v>
      </c>
      <c r="F11" s="20"/>
      <c r="G11" s="20" t="s">
        <v>46</v>
      </c>
      <c r="H11" s="20"/>
      <c r="I11" s="28" t="s">
        <v>37</v>
      </c>
      <c r="J11" s="15"/>
      <c r="K11" s="15"/>
      <c r="L11" s="30"/>
      <c r="M11" s="30"/>
      <c r="N11" s="30">
        <v>9000</v>
      </c>
      <c r="O11" s="29">
        <f t="shared" si="0"/>
        <v>9000</v>
      </c>
      <c r="P11" s="31" t="s">
        <v>38</v>
      </c>
    </row>
    <row r="12" spans="2:16" x14ac:dyDescent="0.25">
      <c r="B12" s="47" t="s">
        <v>27</v>
      </c>
      <c r="C12" s="47" t="s">
        <v>26</v>
      </c>
      <c r="D12" s="47" t="s">
        <v>44</v>
      </c>
      <c r="E12" s="47" t="s">
        <v>135</v>
      </c>
      <c r="F12" s="69" t="s">
        <v>136</v>
      </c>
      <c r="G12" s="49">
        <v>45077</v>
      </c>
      <c r="H12" s="70"/>
      <c r="I12" s="71"/>
      <c r="J12" s="72">
        <v>38920</v>
      </c>
      <c r="K12" s="15"/>
      <c r="L12" s="15"/>
      <c r="M12" s="30"/>
      <c r="N12" s="30"/>
      <c r="O12" s="29">
        <f>SUM(J12:N12)</f>
        <v>38920</v>
      </c>
      <c r="P12" s="31" t="s">
        <v>47</v>
      </c>
    </row>
    <row r="13" spans="2:16" x14ac:dyDescent="0.25">
      <c r="B13" s="47" t="s">
        <v>137</v>
      </c>
      <c r="C13" s="47" t="s">
        <v>138</v>
      </c>
      <c r="D13" s="47" t="s">
        <v>139</v>
      </c>
      <c r="E13" s="47" t="s">
        <v>140</v>
      </c>
      <c r="F13" s="69" t="s">
        <v>141</v>
      </c>
      <c r="G13" s="49">
        <v>45089</v>
      </c>
      <c r="H13" s="70" t="s">
        <v>142</v>
      </c>
      <c r="I13" s="73" t="s">
        <v>37</v>
      </c>
      <c r="J13" s="23">
        <v>22420</v>
      </c>
      <c r="K13" s="15"/>
      <c r="L13" s="15"/>
      <c r="M13" s="30"/>
      <c r="N13" s="30"/>
      <c r="O13" s="29">
        <f t="shared" ref="O13:O17" si="1">SUM(J13:N13)</f>
        <v>22420</v>
      </c>
      <c r="P13" s="31" t="s">
        <v>47</v>
      </c>
    </row>
    <row r="14" spans="2:16" x14ac:dyDescent="0.25">
      <c r="B14" s="47" t="s">
        <v>137</v>
      </c>
      <c r="C14" s="47" t="s">
        <v>138</v>
      </c>
      <c r="D14" s="47" t="s">
        <v>139</v>
      </c>
      <c r="E14" s="47" t="s">
        <v>143</v>
      </c>
      <c r="F14" s="69" t="s">
        <v>141</v>
      </c>
      <c r="G14" s="49">
        <v>45089</v>
      </c>
      <c r="H14" s="70" t="s">
        <v>142</v>
      </c>
      <c r="I14" s="73" t="s">
        <v>37</v>
      </c>
      <c r="J14" s="23">
        <v>17110</v>
      </c>
      <c r="K14" s="15"/>
      <c r="L14" s="15"/>
      <c r="M14" s="30"/>
      <c r="N14" s="30"/>
      <c r="O14" s="29">
        <f t="shared" si="1"/>
        <v>17110</v>
      </c>
      <c r="P14" s="31" t="s">
        <v>47</v>
      </c>
    </row>
    <row r="15" spans="2:16" x14ac:dyDescent="0.25">
      <c r="B15" s="47" t="s">
        <v>137</v>
      </c>
      <c r="C15" s="47" t="s">
        <v>138</v>
      </c>
      <c r="D15" s="47" t="s">
        <v>139</v>
      </c>
      <c r="E15" s="47" t="s">
        <v>144</v>
      </c>
      <c r="F15" s="69" t="s">
        <v>141</v>
      </c>
      <c r="G15" s="49">
        <v>45089</v>
      </c>
      <c r="H15" s="70" t="s">
        <v>142</v>
      </c>
      <c r="I15" s="73" t="s">
        <v>37</v>
      </c>
      <c r="J15" s="23">
        <v>25960</v>
      </c>
      <c r="K15" s="15"/>
      <c r="L15" s="15"/>
      <c r="M15" s="30"/>
      <c r="N15" s="30"/>
      <c r="O15" s="29">
        <f t="shared" si="1"/>
        <v>25960</v>
      </c>
      <c r="P15" s="31" t="s">
        <v>47</v>
      </c>
    </row>
    <row r="16" spans="2:16" x14ac:dyDescent="0.25">
      <c r="B16" s="47" t="s">
        <v>137</v>
      </c>
      <c r="C16" s="47" t="s">
        <v>138</v>
      </c>
      <c r="D16" s="47" t="s">
        <v>139</v>
      </c>
      <c r="E16" s="47" t="s">
        <v>145</v>
      </c>
      <c r="F16" s="69" t="s">
        <v>141</v>
      </c>
      <c r="G16" s="49">
        <v>45089</v>
      </c>
      <c r="H16" s="70" t="s">
        <v>142</v>
      </c>
      <c r="I16" s="73" t="s">
        <v>37</v>
      </c>
      <c r="J16" s="23">
        <v>18290</v>
      </c>
      <c r="K16" s="15"/>
      <c r="L16" s="15"/>
      <c r="M16" s="30"/>
      <c r="N16" s="30"/>
      <c r="O16" s="29">
        <f t="shared" si="1"/>
        <v>18290</v>
      </c>
      <c r="P16" s="31" t="s">
        <v>47</v>
      </c>
    </row>
    <row r="17" spans="2:16" x14ac:dyDescent="0.25">
      <c r="B17" s="47" t="s">
        <v>130</v>
      </c>
      <c r="C17" s="47" t="s">
        <v>146</v>
      </c>
      <c r="D17" s="47" t="s">
        <v>147</v>
      </c>
      <c r="E17" s="47" t="s">
        <v>148</v>
      </c>
      <c r="F17" s="69" t="s">
        <v>141</v>
      </c>
      <c r="G17" s="49">
        <v>45105</v>
      </c>
      <c r="H17" s="22" t="s">
        <v>142</v>
      </c>
      <c r="I17" s="73" t="s">
        <v>37</v>
      </c>
      <c r="J17" s="23">
        <v>1553.67</v>
      </c>
      <c r="K17" s="15"/>
      <c r="L17" s="15"/>
      <c r="M17" s="30"/>
      <c r="N17" s="30"/>
      <c r="O17" s="29">
        <f t="shared" si="1"/>
        <v>1553.67</v>
      </c>
      <c r="P17" s="31" t="s">
        <v>47</v>
      </c>
    </row>
    <row r="18" spans="2:16" x14ac:dyDescent="0.25">
      <c r="B18" s="47" t="s">
        <v>131</v>
      </c>
      <c r="C18" s="47" t="s">
        <v>132</v>
      </c>
      <c r="D18" s="47" t="s">
        <v>48</v>
      </c>
      <c r="E18" s="47" t="s">
        <v>149</v>
      </c>
      <c r="F18" s="69" t="s">
        <v>136</v>
      </c>
      <c r="G18" s="49">
        <v>45068</v>
      </c>
      <c r="H18" s="15"/>
      <c r="I18" s="28" t="s">
        <v>37</v>
      </c>
      <c r="J18" s="15">
        <v>6454.03</v>
      </c>
      <c r="K18" s="15"/>
      <c r="L18" s="15"/>
      <c r="M18" s="15"/>
      <c r="N18" s="30"/>
      <c r="O18" s="29">
        <f t="shared" si="0"/>
        <v>6454.03</v>
      </c>
      <c r="P18" s="31" t="s">
        <v>38</v>
      </c>
    </row>
    <row r="19" spans="2:16" x14ac:dyDescent="0.25">
      <c r="B19" s="47" t="s">
        <v>131</v>
      </c>
      <c r="C19" s="47" t="s">
        <v>132</v>
      </c>
      <c r="D19" s="47" t="s">
        <v>48</v>
      </c>
      <c r="E19" s="47" t="s">
        <v>150</v>
      </c>
      <c r="F19" s="69" t="s">
        <v>151</v>
      </c>
      <c r="G19" s="49">
        <v>45089</v>
      </c>
      <c r="H19" s="22" t="s">
        <v>142</v>
      </c>
      <c r="I19" s="73" t="s">
        <v>37</v>
      </c>
      <c r="J19" s="15">
        <v>7953.2</v>
      </c>
      <c r="K19" s="15"/>
      <c r="L19" s="15"/>
      <c r="M19" s="15"/>
      <c r="N19" s="30"/>
      <c r="O19" s="29">
        <f t="shared" si="0"/>
        <v>7953.2</v>
      </c>
      <c r="P19" s="31" t="s">
        <v>38</v>
      </c>
    </row>
    <row r="20" spans="2:16" x14ac:dyDescent="0.25">
      <c r="B20" s="47" t="s">
        <v>152</v>
      </c>
      <c r="C20" s="47" t="s">
        <v>153</v>
      </c>
      <c r="D20" s="47" t="s">
        <v>154</v>
      </c>
      <c r="E20" s="47" t="s">
        <v>155</v>
      </c>
      <c r="F20" s="69" t="s">
        <v>136</v>
      </c>
      <c r="G20" s="49">
        <v>45075</v>
      </c>
      <c r="H20" s="22"/>
      <c r="I20" s="28" t="s">
        <v>37</v>
      </c>
      <c r="J20" s="72">
        <v>69752.75</v>
      </c>
      <c r="K20" s="15"/>
      <c r="L20" s="15"/>
      <c r="M20" s="15"/>
      <c r="N20" s="30"/>
      <c r="O20" s="29">
        <f t="shared" si="0"/>
        <v>69752.75</v>
      </c>
      <c r="P20" s="31" t="s">
        <v>38</v>
      </c>
    </row>
    <row r="21" spans="2:16" x14ac:dyDescent="0.25">
      <c r="B21" s="33" t="s">
        <v>49</v>
      </c>
      <c r="C21" s="32" t="s">
        <v>50</v>
      </c>
      <c r="D21" s="18" t="s">
        <v>51</v>
      </c>
      <c r="E21" s="18" t="s">
        <v>52</v>
      </c>
      <c r="F21" s="20" t="s">
        <v>53</v>
      </c>
      <c r="G21" s="20">
        <v>44541</v>
      </c>
      <c r="H21" s="20" t="s">
        <v>54</v>
      </c>
      <c r="I21" s="28" t="s">
        <v>37</v>
      </c>
      <c r="J21" s="30"/>
      <c r="K21" s="30"/>
      <c r="L21" s="30"/>
      <c r="M21" s="30"/>
      <c r="N21" s="30">
        <v>40000</v>
      </c>
      <c r="O21" s="29">
        <f t="shared" si="0"/>
        <v>40000</v>
      </c>
      <c r="P21" s="31" t="s">
        <v>38</v>
      </c>
    </row>
    <row r="22" spans="2:16" x14ac:dyDescent="0.25">
      <c r="B22" s="32" t="s">
        <v>55</v>
      </c>
      <c r="C22" s="32" t="s">
        <v>56</v>
      </c>
      <c r="D22" s="18" t="s">
        <v>57</v>
      </c>
      <c r="E22" s="18" t="s">
        <v>58</v>
      </c>
      <c r="F22" s="20">
        <v>44911</v>
      </c>
      <c r="G22" s="20">
        <v>44908</v>
      </c>
      <c r="H22" s="27"/>
      <c r="I22" s="28" t="s">
        <v>37</v>
      </c>
      <c r="J22" s="15"/>
      <c r="K22" s="15"/>
      <c r="L22" s="15"/>
      <c r="M22" s="15"/>
      <c r="N22" s="30">
        <v>83898</v>
      </c>
      <c r="O22" s="29">
        <f t="shared" si="0"/>
        <v>83898</v>
      </c>
      <c r="P22" s="31" t="s">
        <v>38</v>
      </c>
    </row>
    <row r="23" spans="2:16" x14ac:dyDescent="0.25">
      <c r="B23" s="32" t="s">
        <v>28</v>
      </c>
      <c r="C23" s="32" t="s">
        <v>59</v>
      </c>
      <c r="D23" s="18" t="s">
        <v>60</v>
      </c>
      <c r="E23" s="18" t="s">
        <v>61</v>
      </c>
      <c r="F23" s="19">
        <v>44914</v>
      </c>
      <c r="G23" s="20">
        <v>44910</v>
      </c>
      <c r="H23" s="27"/>
      <c r="I23" s="28" t="s">
        <v>37</v>
      </c>
      <c r="J23" s="15"/>
      <c r="K23" s="15"/>
      <c r="L23" s="15"/>
      <c r="M23" s="15"/>
      <c r="N23" s="30">
        <v>233480.64</v>
      </c>
      <c r="O23" s="29">
        <f t="shared" si="0"/>
        <v>233480.64</v>
      </c>
      <c r="P23" s="31" t="s">
        <v>38</v>
      </c>
    </row>
    <row r="24" spans="2:16" x14ac:dyDescent="0.25">
      <c r="B24" s="33" t="s">
        <v>62</v>
      </c>
      <c r="C24" s="32" t="s">
        <v>63</v>
      </c>
      <c r="D24" s="18" t="s">
        <v>64</v>
      </c>
      <c r="E24" s="18" t="s">
        <v>65</v>
      </c>
      <c r="F24" s="20">
        <v>44258</v>
      </c>
      <c r="G24" s="20" t="s">
        <v>66</v>
      </c>
      <c r="H24" s="20" t="s">
        <v>67</v>
      </c>
      <c r="I24" s="28" t="s">
        <v>37</v>
      </c>
      <c r="J24" s="30"/>
      <c r="K24" s="30"/>
      <c r="L24" s="30"/>
      <c r="M24" s="30"/>
      <c r="N24" s="30">
        <v>29166.67</v>
      </c>
      <c r="O24" s="29">
        <f t="shared" si="0"/>
        <v>29166.67</v>
      </c>
      <c r="P24" s="31" t="s">
        <v>38</v>
      </c>
    </row>
    <row r="25" spans="2:16" x14ac:dyDescent="0.25">
      <c r="B25" s="33" t="s">
        <v>62</v>
      </c>
      <c r="C25" s="32" t="s">
        <v>63</v>
      </c>
      <c r="D25" s="18" t="s">
        <v>64</v>
      </c>
      <c r="E25" s="18" t="s">
        <v>68</v>
      </c>
      <c r="F25" s="20">
        <v>44472</v>
      </c>
      <c r="G25" s="20">
        <v>44319</v>
      </c>
      <c r="H25" s="20" t="s">
        <v>67</v>
      </c>
      <c r="I25" s="28" t="s">
        <v>37</v>
      </c>
      <c r="J25" s="30"/>
      <c r="K25" s="30"/>
      <c r="L25" s="30"/>
      <c r="M25" s="30"/>
      <c r="N25" s="30">
        <v>29166.67</v>
      </c>
      <c r="O25" s="29">
        <f t="shared" si="0"/>
        <v>29166.67</v>
      </c>
      <c r="P25" s="31" t="s">
        <v>38</v>
      </c>
    </row>
    <row r="26" spans="2:16" x14ac:dyDescent="0.25">
      <c r="B26" s="33" t="s">
        <v>69</v>
      </c>
      <c r="C26" s="32" t="s">
        <v>70</v>
      </c>
      <c r="D26" s="18" t="s">
        <v>71</v>
      </c>
      <c r="E26" s="18" t="s">
        <v>72</v>
      </c>
      <c r="F26" s="20" t="s">
        <v>73</v>
      </c>
      <c r="G26" s="20">
        <v>44354</v>
      </c>
      <c r="H26" s="20" t="s">
        <v>54</v>
      </c>
      <c r="I26" s="28" t="s">
        <v>37</v>
      </c>
      <c r="J26" s="30"/>
      <c r="K26" s="30"/>
      <c r="L26" s="30"/>
      <c r="M26" s="30"/>
      <c r="N26" s="30">
        <v>30240</v>
      </c>
      <c r="O26" s="29">
        <f t="shared" si="0"/>
        <v>30240</v>
      </c>
      <c r="P26" s="13" t="s">
        <v>38</v>
      </c>
    </row>
    <row r="27" spans="2:16" x14ac:dyDescent="0.25">
      <c r="B27" s="47" t="s">
        <v>156</v>
      </c>
      <c r="C27" s="47" t="s">
        <v>132</v>
      </c>
      <c r="D27" s="47" t="s">
        <v>157</v>
      </c>
      <c r="E27" s="47" t="s">
        <v>158</v>
      </c>
      <c r="F27" s="48">
        <v>45106</v>
      </c>
      <c r="G27" s="49">
        <v>45091</v>
      </c>
      <c r="H27" s="22" t="s">
        <v>142</v>
      </c>
      <c r="I27" s="74" t="s">
        <v>37</v>
      </c>
      <c r="J27" s="30">
        <v>71038.25</v>
      </c>
      <c r="K27" s="30"/>
      <c r="L27" s="30"/>
      <c r="M27" s="30"/>
      <c r="N27" s="30"/>
      <c r="O27" s="29">
        <f t="shared" si="0"/>
        <v>71038.25</v>
      </c>
      <c r="P27" s="13" t="s">
        <v>38</v>
      </c>
    </row>
    <row r="28" spans="2:16" x14ac:dyDescent="0.25">
      <c r="B28" s="47" t="s">
        <v>159</v>
      </c>
      <c r="C28" s="47" t="s">
        <v>160</v>
      </c>
      <c r="D28" s="47" t="s">
        <v>161</v>
      </c>
      <c r="E28" s="47" t="s">
        <v>162</v>
      </c>
      <c r="F28" s="48">
        <v>45106</v>
      </c>
      <c r="G28" s="49">
        <v>45086</v>
      </c>
      <c r="H28" s="22" t="s">
        <v>142</v>
      </c>
      <c r="I28" s="74" t="s">
        <v>37</v>
      </c>
      <c r="J28" s="30">
        <v>1000000</v>
      </c>
      <c r="K28" s="30"/>
      <c r="L28" s="30"/>
      <c r="M28" s="30"/>
      <c r="N28" s="30"/>
      <c r="O28" s="29">
        <f t="shared" si="0"/>
        <v>1000000</v>
      </c>
      <c r="P28" s="13" t="s">
        <v>38</v>
      </c>
    </row>
    <row r="29" spans="2:16" x14ac:dyDescent="0.25">
      <c r="B29" s="36" t="s">
        <v>30</v>
      </c>
      <c r="C29" s="22" t="s">
        <v>163</v>
      </c>
      <c r="D29" s="50" t="s">
        <v>74</v>
      </c>
      <c r="E29" s="22" t="s">
        <v>164</v>
      </c>
      <c r="F29" s="50">
        <v>45093</v>
      </c>
      <c r="G29" s="50">
        <v>45086</v>
      </c>
      <c r="H29" s="22"/>
      <c r="I29" s="23" t="s">
        <v>37</v>
      </c>
      <c r="J29" s="23"/>
      <c r="K29" s="23">
        <v>1878.49</v>
      </c>
      <c r="L29" s="39"/>
      <c r="M29" s="39"/>
      <c r="N29" s="39"/>
      <c r="O29" s="51">
        <f t="shared" si="0"/>
        <v>1878.49</v>
      </c>
      <c r="P29" s="52" t="s">
        <v>38</v>
      </c>
    </row>
    <row r="30" spans="2:16" x14ac:dyDescent="0.25">
      <c r="B30" s="36" t="s">
        <v>30</v>
      </c>
      <c r="C30" s="22" t="s">
        <v>163</v>
      </c>
      <c r="D30" s="50" t="s">
        <v>74</v>
      </c>
      <c r="E30" s="22" t="s">
        <v>165</v>
      </c>
      <c r="F30" s="50">
        <v>45093</v>
      </c>
      <c r="G30" s="50">
        <v>45086</v>
      </c>
      <c r="H30" s="22"/>
      <c r="I30" s="23" t="s">
        <v>37</v>
      </c>
      <c r="J30" s="23"/>
      <c r="K30" s="23">
        <v>184.6</v>
      </c>
      <c r="L30" s="39"/>
      <c r="M30" s="39"/>
      <c r="N30" s="39"/>
      <c r="O30" s="51">
        <f t="shared" si="0"/>
        <v>184.6</v>
      </c>
      <c r="P30" s="52" t="s">
        <v>38</v>
      </c>
    </row>
    <row r="31" spans="2:16" x14ac:dyDescent="0.25">
      <c r="B31" s="36" t="s">
        <v>30</v>
      </c>
      <c r="C31" s="22" t="s">
        <v>163</v>
      </c>
      <c r="D31" s="50" t="s">
        <v>74</v>
      </c>
      <c r="E31" s="22" t="s">
        <v>166</v>
      </c>
      <c r="F31" s="50">
        <v>45093</v>
      </c>
      <c r="G31" s="50">
        <v>45086</v>
      </c>
      <c r="H31" s="22"/>
      <c r="I31" s="23" t="s">
        <v>37</v>
      </c>
      <c r="J31" s="23"/>
      <c r="K31" s="23">
        <v>806.65</v>
      </c>
      <c r="L31" s="39"/>
      <c r="M31" s="39"/>
      <c r="N31" s="39"/>
      <c r="O31" s="51">
        <f t="shared" si="0"/>
        <v>806.65</v>
      </c>
      <c r="P31" s="52" t="s">
        <v>38</v>
      </c>
    </row>
    <row r="32" spans="2:16" x14ac:dyDescent="0.25">
      <c r="B32" s="36" t="s">
        <v>30</v>
      </c>
      <c r="C32" s="22" t="s">
        <v>163</v>
      </c>
      <c r="D32" s="50" t="s">
        <v>74</v>
      </c>
      <c r="E32" s="22" t="s">
        <v>167</v>
      </c>
      <c r="F32" s="50">
        <v>45093</v>
      </c>
      <c r="G32" s="50">
        <v>45086</v>
      </c>
      <c r="H32" s="22"/>
      <c r="I32" s="23" t="s">
        <v>37</v>
      </c>
      <c r="J32" s="23"/>
      <c r="K32" s="23">
        <v>946.83</v>
      </c>
      <c r="L32" s="39"/>
      <c r="M32" s="39"/>
      <c r="N32" s="39"/>
      <c r="O32" s="51">
        <f t="shared" si="0"/>
        <v>946.83</v>
      </c>
      <c r="P32" s="52" t="s">
        <v>38</v>
      </c>
    </row>
    <row r="33" spans="2:16" x14ac:dyDescent="0.25">
      <c r="B33" s="36" t="s">
        <v>30</v>
      </c>
      <c r="C33" s="22" t="s">
        <v>163</v>
      </c>
      <c r="D33" s="50" t="s">
        <v>74</v>
      </c>
      <c r="E33" s="22" t="s">
        <v>168</v>
      </c>
      <c r="F33" s="50">
        <v>45093</v>
      </c>
      <c r="G33" s="50">
        <v>45086</v>
      </c>
      <c r="H33" s="22"/>
      <c r="I33" s="23" t="s">
        <v>37</v>
      </c>
      <c r="J33" s="23"/>
      <c r="K33" s="23">
        <v>615.25</v>
      </c>
      <c r="L33" s="39"/>
      <c r="M33" s="39"/>
      <c r="N33" s="39"/>
      <c r="O33" s="51">
        <f t="shared" si="0"/>
        <v>615.25</v>
      </c>
      <c r="P33" s="52" t="s">
        <v>38</v>
      </c>
    </row>
    <row r="34" spans="2:16" x14ac:dyDescent="0.25">
      <c r="B34" s="22" t="s">
        <v>169</v>
      </c>
      <c r="C34" s="22" t="s">
        <v>170</v>
      </c>
      <c r="D34" s="22" t="s">
        <v>171</v>
      </c>
      <c r="E34" s="22" t="s">
        <v>172</v>
      </c>
      <c r="F34" s="50">
        <v>45106</v>
      </c>
      <c r="G34" s="35">
        <v>45084</v>
      </c>
      <c r="H34" s="22" t="s">
        <v>142</v>
      </c>
      <c r="I34" s="75" t="s">
        <v>37</v>
      </c>
      <c r="J34" s="23">
        <v>929.25</v>
      </c>
      <c r="K34" s="23"/>
      <c r="L34" s="39"/>
      <c r="M34" s="39"/>
      <c r="N34" s="39"/>
      <c r="O34" s="51">
        <f t="shared" si="0"/>
        <v>929.25</v>
      </c>
      <c r="P34" s="52" t="s">
        <v>38</v>
      </c>
    </row>
    <row r="35" spans="2:16" x14ac:dyDescent="0.25">
      <c r="B35" s="22" t="s">
        <v>31</v>
      </c>
      <c r="C35" s="22" t="s">
        <v>32</v>
      </c>
      <c r="D35" s="22" t="s">
        <v>173</v>
      </c>
      <c r="E35" s="22" t="s">
        <v>174</v>
      </c>
      <c r="F35" s="50">
        <v>45107</v>
      </c>
      <c r="G35" s="35" t="s">
        <v>175</v>
      </c>
      <c r="H35" s="22" t="s">
        <v>142</v>
      </c>
      <c r="I35" s="51" t="s">
        <v>37</v>
      </c>
      <c r="J35" s="51">
        <v>40931.25</v>
      </c>
      <c r="K35" s="23"/>
      <c r="L35" s="39"/>
      <c r="M35" s="39"/>
      <c r="N35" s="39"/>
      <c r="O35" s="51">
        <f t="shared" si="0"/>
        <v>40931.25</v>
      </c>
      <c r="P35" s="52" t="s">
        <v>38</v>
      </c>
    </row>
    <row r="36" spans="2:16" x14ac:dyDescent="0.25">
      <c r="B36" s="18" t="s">
        <v>75</v>
      </c>
      <c r="C36" s="18" t="s">
        <v>76</v>
      </c>
      <c r="D36" s="18" t="s">
        <v>77</v>
      </c>
      <c r="E36" s="18" t="s">
        <v>78</v>
      </c>
      <c r="F36" s="20">
        <v>45064</v>
      </c>
      <c r="G36" s="20">
        <v>45051</v>
      </c>
      <c r="H36" s="20"/>
      <c r="I36" s="28" t="s">
        <v>37</v>
      </c>
      <c r="J36" s="15"/>
      <c r="K36" s="30">
        <v>29736</v>
      </c>
      <c r="L36" s="15"/>
      <c r="M36" s="30"/>
      <c r="N36" s="30"/>
      <c r="O36" s="29">
        <f t="shared" si="0"/>
        <v>29736</v>
      </c>
      <c r="P36" s="13" t="s">
        <v>38</v>
      </c>
    </row>
    <row r="37" spans="2:16" x14ac:dyDescent="0.25">
      <c r="B37" s="18" t="s">
        <v>75</v>
      </c>
      <c r="C37" s="18" t="s">
        <v>76</v>
      </c>
      <c r="D37" s="18" t="s">
        <v>77</v>
      </c>
      <c r="E37" s="18" t="s">
        <v>79</v>
      </c>
      <c r="F37" s="20">
        <v>45064</v>
      </c>
      <c r="G37" s="20">
        <v>45051</v>
      </c>
      <c r="H37" s="20"/>
      <c r="I37" s="28" t="s">
        <v>37</v>
      </c>
      <c r="J37" s="15"/>
      <c r="K37" s="30">
        <v>8850</v>
      </c>
      <c r="L37" s="15"/>
      <c r="M37" s="30"/>
      <c r="N37" s="30"/>
      <c r="O37" s="29">
        <f t="shared" si="0"/>
        <v>8850</v>
      </c>
      <c r="P37" s="13" t="s">
        <v>38</v>
      </c>
    </row>
    <row r="38" spans="2:16" x14ac:dyDescent="0.25">
      <c r="B38" s="18" t="s">
        <v>80</v>
      </c>
      <c r="C38" s="18" t="s">
        <v>81</v>
      </c>
      <c r="D38" s="18" t="s">
        <v>82</v>
      </c>
      <c r="E38" s="18" t="s">
        <v>83</v>
      </c>
      <c r="F38" s="19">
        <v>45064</v>
      </c>
      <c r="G38" s="20">
        <v>45054</v>
      </c>
      <c r="H38" s="20"/>
      <c r="I38" s="28" t="s">
        <v>37</v>
      </c>
      <c r="J38" s="15"/>
      <c r="K38" s="30">
        <v>29500</v>
      </c>
      <c r="L38" s="15"/>
      <c r="M38" s="30"/>
      <c r="N38" s="30"/>
      <c r="O38" s="29">
        <f t="shared" si="0"/>
        <v>29500</v>
      </c>
      <c r="P38" s="13" t="s">
        <v>38</v>
      </c>
    </row>
    <row r="39" spans="2:16" x14ac:dyDescent="0.25">
      <c r="B39" s="22" t="s">
        <v>176</v>
      </c>
      <c r="C39" s="22" t="s">
        <v>88</v>
      </c>
      <c r="D39" s="22" t="s">
        <v>177</v>
      </c>
      <c r="E39" s="22" t="s">
        <v>178</v>
      </c>
      <c r="F39" s="50">
        <v>45092</v>
      </c>
      <c r="G39" s="35">
        <v>45075</v>
      </c>
      <c r="H39" s="22"/>
      <c r="I39" s="76" t="s">
        <v>37</v>
      </c>
      <c r="J39" s="23">
        <v>14307.5</v>
      </c>
      <c r="K39" s="30"/>
      <c r="L39" s="15"/>
      <c r="M39" s="30"/>
      <c r="N39" s="30"/>
      <c r="O39" s="29">
        <f t="shared" si="0"/>
        <v>14307.5</v>
      </c>
      <c r="P39" s="13" t="s">
        <v>38</v>
      </c>
    </row>
    <row r="40" spans="2:16" x14ac:dyDescent="0.25">
      <c r="B40" s="22" t="s">
        <v>179</v>
      </c>
      <c r="C40" s="22" t="s">
        <v>180</v>
      </c>
      <c r="D40" s="22" t="s">
        <v>181</v>
      </c>
      <c r="E40" s="22" t="s">
        <v>182</v>
      </c>
      <c r="F40" s="50">
        <v>45106</v>
      </c>
      <c r="G40" s="35">
        <v>45097</v>
      </c>
      <c r="H40" s="22" t="s">
        <v>142</v>
      </c>
      <c r="I40" s="23" t="s">
        <v>37</v>
      </c>
      <c r="J40" s="23">
        <v>199825.92000000001</v>
      </c>
      <c r="K40" s="30"/>
      <c r="L40" s="15"/>
      <c r="M40" s="30"/>
      <c r="N40" s="30"/>
      <c r="O40" s="29">
        <f t="shared" si="0"/>
        <v>199825.92000000001</v>
      </c>
      <c r="P40" s="13" t="s">
        <v>38</v>
      </c>
    </row>
    <row r="41" spans="2:16" x14ac:dyDescent="0.25">
      <c r="B41" s="22" t="s">
        <v>183</v>
      </c>
      <c r="C41" s="22" t="s">
        <v>184</v>
      </c>
      <c r="D41" s="22" t="s">
        <v>185</v>
      </c>
      <c r="E41" s="22" t="s">
        <v>186</v>
      </c>
      <c r="F41" s="50">
        <v>45106</v>
      </c>
      <c r="G41" s="35">
        <v>45096</v>
      </c>
      <c r="H41" s="22" t="s">
        <v>142</v>
      </c>
      <c r="I41" s="23" t="s">
        <v>37</v>
      </c>
      <c r="J41" s="23">
        <v>175002.23999999999</v>
      </c>
      <c r="K41" s="30"/>
      <c r="L41" s="15"/>
      <c r="M41" s="30"/>
      <c r="N41" s="30"/>
      <c r="O41" s="29">
        <f t="shared" si="0"/>
        <v>175002.23999999999</v>
      </c>
      <c r="P41" s="13" t="s">
        <v>38</v>
      </c>
    </row>
    <row r="42" spans="2:16" x14ac:dyDescent="0.25">
      <c r="B42" s="22" t="s">
        <v>187</v>
      </c>
      <c r="C42" s="22" t="s">
        <v>188</v>
      </c>
      <c r="D42" s="22" t="s">
        <v>87</v>
      </c>
      <c r="E42" s="22" t="s">
        <v>189</v>
      </c>
      <c r="F42" s="50">
        <v>45106</v>
      </c>
      <c r="G42" s="35">
        <v>45099</v>
      </c>
      <c r="H42" s="22" t="s">
        <v>142</v>
      </c>
      <c r="I42" s="23" t="s">
        <v>37</v>
      </c>
      <c r="J42" s="23">
        <v>4245920.21</v>
      </c>
      <c r="K42" s="30"/>
      <c r="L42" s="15"/>
      <c r="M42" s="30"/>
      <c r="N42" s="30"/>
      <c r="O42" s="29">
        <f t="shared" si="0"/>
        <v>4245920.21</v>
      </c>
      <c r="P42" s="13" t="s">
        <v>38</v>
      </c>
    </row>
    <row r="43" spans="2:16" x14ac:dyDescent="0.25">
      <c r="B43" s="36" t="s">
        <v>84</v>
      </c>
      <c r="C43" s="22" t="s">
        <v>85</v>
      </c>
      <c r="D43" s="53" t="s">
        <v>86</v>
      </c>
      <c r="E43" s="22" t="s">
        <v>24</v>
      </c>
      <c r="F43" s="50">
        <v>45076</v>
      </c>
      <c r="G43" s="50">
        <v>45027</v>
      </c>
      <c r="H43" s="22"/>
      <c r="I43" s="51" t="s">
        <v>37</v>
      </c>
      <c r="J43" s="23"/>
      <c r="K43" s="30">
        <v>9440</v>
      </c>
      <c r="L43" s="15"/>
      <c r="M43" s="30"/>
      <c r="N43" s="30"/>
      <c r="O43" s="29">
        <f t="shared" si="0"/>
        <v>9440</v>
      </c>
      <c r="P43" s="13" t="s">
        <v>38</v>
      </c>
    </row>
    <row r="44" spans="2:16" x14ac:dyDescent="0.25">
      <c r="B44" s="22" t="s">
        <v>190</v>
      </c>
      <c r="C44" s="22" t="s">
        <v>29</v>
      </c>
      <c r="D44" s="22" t="s">
        <v>191</v>
      </c>
      <c r="E44" s="22" t="s">
        <v>192</v>
      </c>
      <c r="F44" s="50">
        <v>45096</v>
      </c>
      <c r="G44" s="35">
        <v>45086</v>
      </c>
      <c r="H44" s="22"/>
      <c r="I44" s="28" t="s">
        <v>37</v>
      </c>
      <c r="J44" s="15">
        <v>80240</v>
      </c>
      <c r="K44" s="30"/>
      <c r="L44" s="15"/>
      <c r="M44" s="30"/>
      <c r="N44" s="30"/>
      <c r="O44" s="29">
        <f t="shared" si="0"/>
        <v>80240</v>
      </c>
      <c r="P44" s="52" t="s">
        <v>47</v>
      </c>
    </row>
    <row r="45" spans="2:16" x14ac:dyDescent="0.25">
      <c r="B45" s="22" t="s">
        <v>193</v>
      </c>
      <c r="C45" s="22" t="s">
        <v>194</v>
      </c>
      <c r="D45" s="22" t="s">
        <v>195</v>
      </c>
      <c r="E45" s="22" t="s">
        <v>23</v>
      </c>
      <c r="F45" s="50">
        <v>45106</v>
      </c>
      <c r="G45" s="35">
        <v>45099</v>
      </c>
      <c r="H45" s="22" t="s">
        <v>142</v>
      </c>
      <c r="I45" s="23" t="s">
        <v>37</v>
      </c>
      <c r="J45" s="15">
        <v>315296</v>
      </c>
      <c r="K45" s="30"/>
      <c r="L45" s="15"/>
      <c r="M45" s="30"/>
      <c r="N45" s="30"/>
      <c r="O45" s="29">
        <f t="shared" si="0"/>
        <v>315296</v>
      </c>
      <c r="P45" s="52" t="s">
        <v>47</v>
      </c>
    </row>
    <row r="46" spans="2:16" x14ac:dyDescent="0.25">
      <c r="B46" s="18" t="s">
        <v>89</v>
      </c>
      <c r="C46" s="18" t="s">
        <v>90</v>
      </c>
      <c r="D46" s="18" t="s">
        <v>91</v>
      </c>
      <c r="E46" s="18" t="s">
        <v>92</v>
      </c>
      <c r="F46" s="19">
        <v>44914</v>
      </c>
      <c r="G46" s="20">
        <v>44908</v>
      </c>
      <c r="H46" s="27"/>
      <c r="I46" s="28" t="s">
        <v>37</v>
      </c>
      <c r="J46" s="15"/>
      <c r="K46" s="30"/>
      <c r="L46" s="15"/>
      <c r="M46" s="30"/>
      <c r="N46" s="30">
        <v>88705.79</v>
      </c>
      <c r="O46" s="29">
        <f t="shared" si="0"/>
        <v>88705.79</v>
      </c>
      <c r="P46" s="52" t="s">
        <v>47</v>
      </c>
    </row>
    <row r="47" spans="2:16" x14ac:dyDescent="0.25">
      <c r="B47" s="18" t="s">
        <v>93</v>
      </c>
      <c r="C47" s="18" t="s">
        <v>94</v>
      </c>
      <c r="D47" s="18" t="s">
        <v>95</v>
      </c>
      <c r="E47" s="18" t="s">
        <v>96</v>
      </c>
      <c r="F47" s="19">
        <v>44988</v>
      </c>
      <c r="G47" s="19">
        <v>44936</v>
      </c>
      <c r="H47" s="27"/>
      <c r="I47" s="20" t="s">
        <v>37</v>
      </c>
      <c r="J47" s="15"/>
      <c r="K47" s="54"/>
      <c r="L47" s="54"/>
      <c r="M47" s="54">
        <v>65000</v>
      </c>
      <c r="N47" s="25"/>
      <c r="O47" s="15">
        <f t="shared" si="0"/>
        <v>65000</v>
      </c>
      <c r="P47" s="52" t="s">
        <v>47</v>
      </c>
    </row>
    <row r="48" spans="2:16" x14ac:dyDescent="0.25">
      <c r="B48" s="22" t="s">
        <v>196</v>
      </c>
      <c r="C48" s="22" t="s">
        <v>197</v>
      </c>
      <c r="D48" s="22" t="s">
        <v>198</v>
      </c>
      <c r="E48" s="22" t="s">
        <v>97</v>
      </c>
      <c r="F48" s="50">
        <v>45106</v>
      </c>
      <c r="G48" s="35">
        <v>45083</v>
      </c>
      <c r="H48" s="22" t="s">
        <v>142</v>
      </c>
      <c r="I48" s="23" t="s">
        <v>37</v>
      </c>
      <c r="J48" s="15">
        <v>62257.2</v>
      </c>
      <c r="K48" s="54"/>
      <c r="L48" s="25"/>
      <c r="M48" s="25"/>
      <c r="N48" s="25"/>
      <c r="O48" s="15">
        <f t="shared" si="0"/>
        <v>62257.2</v>
      </c>
      <c r="P48" s="52" t="s">
        <v>47</v>
      </c>
    </row>
    <row r="49" spans="2:16" x14ac:dyDescent="0.25">
      <c r="B49" s="22" t="s">
        <v>199</v>
      </c>
      <c r="C49" s="22" t="s">
        <v>184</v>
      </c>
      <c r="D49" s="22" t="s">
        <v>200</v>
      </c>
      <c r="E49" s="22" t="s">
        <v>201</v>
      </c>
      <c r="F49" s="50">
        <v>45106</v>
      </c>
      <c r="G49" s="35">
        <v>45086</v>
      </c>
      <c r="H49" s="22" t="s">
        <v>142</v>
      </c>
      <c r="I49" s="23" t="s">
        <v>37</v>
      </c>
      <c r="J49" s="15">
        <v>20018.7</v>
      </c>
      <c r="K49" s="54"/>
      <c r="L49" s="25"/>
      <c r="M49" s="25"/>
      <c r="N49" s="25"/>
      <c r="O49" s="15">
        <f t="shared" si="0"/>
        <v>20018.7</v>
      </c>
      <c r="P49" s="52" t="s">
        <v>47</v>
      </c>
    </row>
    <row r="50" spans="2:16" x14ac:dyDescent="0.25">
      <c r="B50" s="22" t="s">
        <v>133</v>
      </c>
      <c r="C50" s="47" t="s">
        <v>202</v>
      </c>
      <c r="D50" s="22" t="s">
        <v>100</v>
      </c>
      <c r="E50" s="22" t="s">
        <v>203</v>
      </c>
      <c r="F50" s="50">
        <v>45106</v>
      </c>
      <c r="G50" s="35">
        <v>45092</v>
      </c>
      <c r="H50" s="22" t="s">
        <v>142</v>
      </c>
      <c r="I50" s="23" t="s">
        <v>37</v>
      </c>
      <c r="J50" s="15">
        <v>1183200</v>
      </c>
      <c r="K50" s="54"/>
      <c r="L50" s="25"/>
      <c r="M50" s="25"/>
      <c r="N50" s="25"/>
      <c r="O50" s="15">
        <f t="shared" si="0"/>
        <v>1183200</v>
      </c>
      <c r="P50" s="52" t="s">
        <v>47</v>
      </c>
    </row>
    <row r="51" spans="2:16" x14ac:dyDescent="0.25">
      <c r="B51" s="22" t="s">
        <v>134</v>
      </c>
      <c r="C51" s="22" t="s">
        <v>204</v>
      </c>
      <c r="D51" s="22" t="s">
        <v>98</v>
      </c>
      <c r="E51" s="22" t="s">
        <v>205</v>
      </c>
      <c r="F51" s="50">
        <v>45106</v>
      </c>
      <c r="G51" s="35">
        <v>45086</v>
      </c>
      <c r="H51" s="22" t="s">
        <v>142</v>
      </c>
      <c r="I51" s="23" t="s">
        <v>37</v>
      </c>
      <c r="J51" s="23">
        <v>4218.34</v>
      </c>
      <c r="K51" s="55"/>
      <c r="L51" s="55"/>
      <c r="M51" s="55"/>
      <c r="N51" s="55"/>
      <c r="O51" s="51">
        <f t="shared" si="0"/>
        <v>4218.34</v>
      </c>
      <c r="P51" s="52" t="s">
        <v>47</v>
      </c>
    </row>
    <row r="52" spans="2:16" x14ac:dyDescent="0.25">
      <c r="B52" s="22" t="s">
        <v>206</v>
      </c>
      <c r="C52" s="22" t="s">
        <v>207</v>
      </c>
      <c r="D52" s="22" t="s">
        <v>208</v>
      </c>
      <c r="E52" s="22" t="s">
        <v>52</v>
      </c>
      <c r="F52" s="50">
        <v>45084</v>
      </c>
      <c r="G52" s="35">
        <v>45077</v>
      </c>
      <c r="H52" s="27"/>
      <c r="I52" s="28" t="s">
        <v>37</v>
      </c>
      <c r="J52" s="23">
        <v>6249194.75</v>
      </c>
      <c r="K52" s="15"/>
      <c r="L52" s="30"/>
      <c r="M52" s="15"/>
      <c r="N52" s="30"/>
      <c r="O52" s="51">
        <f t="shared" si="0"/>
        <v>6249194.75</v>
      </c>
      <c r="P52" s="52" t="s">
        <v>47</v>
      </c>
    </row>
    <row r="53" spans="2:16" x14ac:dyDescent="0.25">
      <c r="B53" s="22" t="s">
        <v>206</v>
      </c>
      <c r="C53" s="22" t="s">
        <v>207</v>
      </c>
      <c r="D53" s="22" t="s">
        <v>208</v>
      </c>
      <c r="E53" s="22" t="s">
        <v>209</v>
      </c>
      <c r="F53" s="50">
        <v>45106</v>
      </c>
      <c r="G53" s="35">
        <v>45099</v>
      </c>
      <c r="H53" s="22" t="s">
        <v>142</v>
      </c>
      <c r="I53" s="23" t="s">
        <v>37</v>
      </c>
      <c r="J53" s="23">
        <v>5297474.54</v>
      </c>
      <c r="K53" s="15"/>
      <c r="L53" s="30"/>
      <c r="M53" s="15"/>
      <c r="N53" s="30"/>
      <c r="O53" s="51">
        <f t="shared" si="0"/>
        <v>5297474.54</v>
      </c>
      <c r="P53" s="52" t="s">
        <v>47</v>
      </c>
    </row>
    <row r="54" spans="2:16" x14ac:dyDescent="0.25">
      <c r="B54" s="22" t="s">
        <v>210</v>
      </c>
      <c r="C54" s="22" t="s">
        <v>211</v>
      </c>
      <c r="D54" s="22" t="s">
        <v>99</v>
      </c>
      <c r="E54" s="22" t="s">
        <v>212</v>
      </c>
      <c r="F54" s="35">
        <v>45092</v>
      </c>
      <c r="G54" s="35">
        <v>45086</v>
      </c>
      <c r="H54" s="22"/>
      <c r="I54" s="23"/>
      <c r="J54" s="15">
        <v>90388</v>
      </c>
      <c r="K54" s="15"/>
      <c r="L54" s="30"/>
      <c r="M54" s="15"/>
      <c r="N54" s="30"/>
      <c r="O54" s="29">
        <f t="shared" si="0"/>
        <v>90388</v>
      </c>
      <c r="P54" s="13" t="s">
        <v>38</v>
      </c>
    </row>
    <row r="55" spans="2:16" x14ac:dyDescent="0.25">
      <c r="B55" s="22" t="s">
        <v>213</v>
      </c>
      <c r="C55" s="22" t="s">
        <v>29</v>
      </c>
      <c r="D55" s="22" t="s">
        <v>214</v>
      </c>
      <c r="E55" s="22" t="s">
        <v>215</v>
      </c>
      <c r="F55" s="50">
        <v>45092</v>
      </c>
      <c r="G55" s="35">
        <v>45069</v>
      </c>
      <c r="H55" s="22"/>
      <c r="I55" s="28" t="s">
        <v>37</v>
      </c>
      <c r="J55" s="23">
        <v>618320</v>
      </c>
      <c r="K55" s="15"/>
      <c r="L55" s="30"/>
      <c r="M55" s="15"/>
      <c r="N55" s="30"/>
      <c r="O55" s="29">
        <f t="shared" si="0"/>
        <v>618320</v>
      </c>
      <c r="P55" s="13" t="s">
        <v>38</v>
      </c>
    </row>
    <row r="56" spans="2:16" x14ac:dyDescent="0.25">
      <c r="B56" s="33" t="s">
        <v>101</v>
      </c>
      <c r="C56" s="32" t="s">
        <v>102</v>
      </c>
      <c r="D56" s="18" t="s">
        <v>103</v>
      </c>
      <c r="E56" s="18" t="s">
        <v>104</v>
      </c>
      <c r="F56" s="20" t="s">
        <v>105</v>
      </c>
      <c r="G56" s="20" t="s">
        <v>106</v>
      </c>
      <c r="H56" s="27"/>
      <c r="I56" s="28" t="s">
        <v>37</v>
      </c>
      <c r="J56" s="30"/>
      <c r="K56" s="30"/>
      <c r="L56" s="30"/>
      <c r="M56" s="30"/>
      <c r="N56" s="30">
        <v>162840</v>
      </c>
      <c r="O56" s="29">
        <f t="shared" si="0"/>
        <v>162840</v>
      </c>
      <c r="P56" s="13" t="s">
        <v>38</v>
      </c>
    </row>
    <row r="57" spans="2:16" x14ac:dyDescent="0.25">
      <c r="B57" s="33" t="s">
        <v>107</v>
      </c>
      <c r="C57" s="32" t="s">
        <v>108</v>
      </c>
      <c r="D57" s="18" t="s">
        <v>109</v>
      </c>
      <c r="E57" s="18" t="s">
        <v>110</v>
      </c>
      <c r="F57" s="20" t="s">
        <v>111</v>
      </c>
      <c r="G57" s="20" t="s">
        <v>112</v>
      </c>
      <c r="H57" s="20" t="s">
        <v>67</v>
      </c>
      <c r="I57" s="28" t="s">
        <v>37</v>
      </c>
      <c r="J57" s="30"/>
      <c r="K57" s="30"/>
      <c r="L57" s="30"/>
      <c r="M57" s="30"/>
      <c r="N57" s="30">
        <v>41005</v>
      </c>
      <c r="O57" s="29">
        <f t="shared" si="0"/>
        <v>41005</v>
      </c>
      <c r="P57" s="13" t="s">
        <v>38</v>
      </c>
    </row>
    <row r="58" spans="2:16" x14ac:dyDescent="0.25">
      <c r="B58" s="56" t="s">
        <v>113</v>
      </c>
      <c r="C58" s="56" t="s">
        <v>114</v>
      </c>
      <c r="D58" s="56" t="s">
        <v>115</v>
      </c>
      <c r="E58" s="56" t="s">
        <v>116</v>
      </c>
      <c r="F58" s="57">
        <v>44904</v>
      </c>
      <c r="G58" s="57">
        <v>44901</v>
      </c>
      <c r="H58" s="58"/>
      <c r="I58" s="20" t="s">
        <v>37</v>
      </c>
      <c r="J58" s="59"/>
      <c r="K58" s="30"/>
      <c r="L58" s="59"/>
      <c r="M58" s="59"/>
      <c r="N58" s="60">
        <v>151630</v>
      </c>
      <c r="O58" s="59">
        <f>SUM(J58:N58)</f>
        <v>151630</v>
      </c>
      <c r="P58" s="13" t="s">
        <v>47</v>
      </c>
    </row>
    <row r="59" spans="2:16" ht="15.75" x14ac:dyDescent="0.25">
      <c r="B59" s="40" t="s">
        <v>25</v>
      </c>
      <c r="C59" s="40" t="s">
        <v>25</v>
      </c>
      <c r="D59" s="42" t="s">
        <v>37</v>
      </c>
      <c r="E59" s="43" t="s">
        <v>117</v>
      </c>
      <c r="F59" s="44" t="s">
        <v>118</v>
      </c>
      <c r="G59" s="44" t="s">
        <v>118</v>
      </c>
      <c r="H59" s="44" t="s">
        <v>118</v>
      </c>
      <c r="I59" s="45" t="s">
        <v>37</v>
      </c>
      <c r="J59" s="61">
        <f>+[1]NOTARIZACIONES!E27</f>
        <v>97500</v>
      </c>
      <c r="K59" s="62"/>
      <c r="L59" s="62"/>
      <c r="M59" s="62"/>
      <c r="N59" s="62"/>
      <c r="O59" s="63">
        <f>SUM(J59:N59)</f>
        <v>97500</v>
      </c>
      <c r="P59" s="13" t="s">
        <v>38</v>
      </c>
    </row>
    <row r="60" spans="2:16" x14ac:dyDescent="0.25">
      <c r="B60" s="25" t="s">
        <v>119</v>
      </c>
      <c r="C60" s="26" t="s">
        <v>120</v>
      </c>
      <c r="D60" s="25" t="s">
        <v>37</v>
      </c>
      <c r="E60" s="26" t="s">
        <v>121</v>
      </c>
      <c r="F60" s="13" t="s">
        <v>118</v>
      </c>
      <c r="G60" s="26" t="s">
        <v>118</v>
      </c>
      <c r="H60" s="13" t="s">
        <v>118</v>
      </c>
      <c r="I60" s="46" t="s">
        <v>37</v>
      </c>
      <c r="J60" s="64">
        <f>+[1]INDEMNIZACIONES!H8+[1]INDEMNIZACIONES!H9</f>
        <v>0</v>
      </c>
      <c r="K60" s="25"/>
      <c r="L60" s="25"/>
      <c r="M60" s="64">
        <v>0</v>
      </c>
      <c r="N60" s="25"/>
      <c r="O60" s="64">
        <f>SUM(J60:N60)</f>
        <v>0</v>
      </c>
      <c r="P60" s="13" t="s">
        <v>38</v>
      </c>
    </row>
    <row r="61" spans="2:16" x14ac:dyDescent="0.25">
      <c r="B61" s="16" t="s">
        <v>122</v>
      </c>
      <c r="C61" s="21" t="s">
        <v>123</v>
      </c>
      <c r="D61" s="21" t="s">
        <v>37</v>
      </c>
      <c r="E61" s="16" t="s">
        <v>121</v>
      </c>
      <c r="F61" s="3" t="s">
        <v>118</v>
      </c>
      <c r="G61" s="3" t="s">
        <v>118</v>
      </c>
      <c r="H61" s="3" t="s">
        <v>118</v>
      </c>
      <c r="I61" s="17" t="s">
        <v>37</v>
      </c>
      <c r="J61" s="65"/>
      <c r="K61" s="65">
        <f t="array" ref="K61:L61">+[1]INDEMNIZACIONES!G10:H10</f>
        <v>1912530.94</v>
      </c>
      <c r="L61" s="65">
        <v>0</v>
      </c>
      <c r="M61" s="65"/>
      <c r="N61" s="66"/>
      <c r="O61" s="67">
        <f t="shared" ref="O61" si="2">SUM(J61:N61)</f>
        <v>1912530.94</v>
      </c>
      <c r="P61" s="13" t="s">
        <v>47</v>
      </c>
    </row>
    <row r="62" spans="2:16" x14ac:dyDescent="0.25">
      <c r="B62" s="16" t="s">
        <v>124</v>
      </c>
      <c r="C62" s="21" t="s">
        <v>125</v>
      </c>
      <c r="D62" s="21" t="s">
        <v>37</v>
      </c>
      <c r="E62" s="16" t="s">
        <v>121</v>
      </c>
      <c r="F62" s="3" t="s">
        <v>118</v>
      </c>
      <c r="G62" s="3" t="s">
        <v>118</v>
      </c>
      <c r="H62" s="3" t="s">
        <v>118</v>
      </c>
      <c r="I62" s="17" t="s">
        <v>37</v>
      </c>
      <c r="J62" s="65"/>
      <c r="K62" s="65"/>
      <c r="L62" s="65"/>
      <c r="M62" s="65"/>
      <c r="N62" s="66">
        <f>+[1]HONORARIOS!E21</f>
        <v>25545000</v>
      </c>
      <c r="O62" s="67">
        <f t="shared" ref="O62:O64" si="3">SUM(J62:N62)</f>
        <v>25545000</v>
      </c>
      <c r="P62" s="41" t="s">
        <v>47</v>
      </c>
    </row>
    <row r="63" spans="2:16" x14ac:dyDescent="0.25">
      <c r="B63" s="16" t="s">
        <v>126</v>
      </c>
      <c r="C63" s="21" t="s">
        <v>127</v>
      </c>
      <c r="D63" s="21" t="s">
        <v>37</v>
      </c>
      <c r="E63" s="16" t="s">
        <v>121</v>
      </c>
      <c r="F63" s="3" t="s">
        <v>118</v>
      </c>
      <c r="G63" s="3" t="s">
        <v>118</v>
      </c>
      <c r="H63" s="3" t="s">
        <v>118</v>
      </c>
      <c r="I63" s="17" t="s">
        <v>37</v>
      </c>
      <c r="J63" s="65"/>
      <c r="K63" s="65"/>
      <c r="L63" s="65"/>
      <c r="M63" s="65"/>
      <c r="N63" s="66">
        <f>+[1]DEVOLUCIONES!G86</f>
        <v>25034362.339999992</v>
      </c>
      <c r="O63" s="67">
        <f t="shared" si="3"/>
        <v>25034362.339999992</v>
      </c>
      <c r="P63" s="41" t="s">
        <v>47</v>
      </c>
    </row>
    <row r="64" spans="2:16" x14ac:dyDescent="0.25">
      <c r="B64" s="16" t="s">
        <v>128</v>
      </c>
      <c r="C64" s="42" t="s">
        <v>123</v>
      </c>
      <c r="D64" s="21" t="s">
        <v>37</v>
      </c>
      <c r="E64" s="43" t="s">
        <v>117</v>
      </c>
      <c r="F64" s="3" t="s">
        <v>118</v>
      </c>
      <c r="G64" s="3" t="s">
        <v>118</v>
      </c>
      <c r="H64" s="3" t="s">
        <v>118</v>
      </c>
      <c r="I64" s="17" t="s">
        <v>37</v>
      </c>
      <c r="J64" s="68">
        <f>+'[1]GASTOS DE REPRESENTACION'!F72</f>
        <v>280540.39</v>
      </c>
      <c r="K64" s="68"/>
      <c r="L64" s="68"/>
      <c r="M64" s="68"/>
      <c r="N64" s="65"/>
      <c r="O64" s="67">
        <f t="shared" si="3"/>
        <v>280540.39</v>
      </c>
      <c r="P64" s="41" t="s">
        <v>47</v>
      </c>
    </row>
    <row r="65" spans="2:16" x14ac:dyDescent="0.25">
      <c r="B65" s="82" t="s">
        <v>5</v>
      </c>
      <c r="C65" s="83"/>
      <c r="D65" s="83"/>
      <c r="E65" s="83"/>
      <c r="F65" s="83"/>
      <c r="G65" s="83"/>
      <c r="H65" s="83"/>
      <c r="I65" s="84"/>
      <c r="J65" s="4">
        <f t="shared" ref="J65:O65" si="4">SUM(J9:J64)</f>
        <v>20255016.190000001</v>
      </c>
      <c r="K65" s="4">
        <f t="shared" si="4"/>
        <v>1994488.76</v>
      </c>
      <c r="L65" s="4">
        <f t="shared" si="4"/>
        <v>0</v>
      </c>
      <c r="M65" s="4">
        <f t="shared" si="4"/>
        <v>65000</v>
      </c>
      <c r="N65" s="4">
        <f t="shared" si="4"/>
        <v>52760495.489999995</v>
      </c>
      <c r="O65" s="4">
        <f t="shared" si="4"/>
        <v>75075000.439999998</v>
      </c>
      <c r="P65" s="5"/>
    </row>
    <row r="66" spans="2:16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25">
      <c r="B67" s="5"/>
      <c r="C67" s="5"/>
      <c r="D67" s="5"/>
      <c r="E67" s="5"/>
      <c r="F67" s="5"/>
      <c r="G67" s="5"/>
      <c r="H67" s="5"/>
      <c r="I67" s="5"/>
      <c r="O67" s="24"/>
      <c r="P67" s="5"/>
    </row>
    <row r="68" spans="2:16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4"/>
      <c r="P72" s="5"/>
    </row>
    <row r="73" spans="2:16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80" spans="2:16" x14ac:dyDescent="0.25">
      <c r="C80" s="8" t="s">
        <v>22</v>
      </c>
      <c r="D80" s="6"/>
      <c r="E80" s="6"/>
      <c r="F80" s="6"/>
      <c r="G80" s="7"/>
      <c r="H80" s="7"/>
      <c r="I80" s="8" t="s">
        <v>7</v>
      </c>
      <c r="J80" s="9"/>
    </row>
    <row r="81" spans="3:10" x14ac:dyDescent="0.25">
      <c r="C81" s="8" t="s">
        <v>6</v>
      </c>
      <c r="D81" s="6"/>
      <c r="E81" s="6"/>
      <c r="F81" s="6"/>
      <c r="G81" s="7"/>
      <c r="H81" s="7"/>
      <c r="I81" s="8" t="s">
        <v>8</v>
      </c>
      <c r="J81" s="10"/>
    </row>
    <row r="82" spans="3:10" ht="15.75" x14ac:dyDescent="0.25">
      <c r="G82" s="11"/>
      <c r="I82" s="12"/>
    </row>
  </sheetData>
  <mergeCells count="20">
    <mergeCell ref="B6:N6"/>
    <mergeCell ref="B65:I65"/>
    <mergeCell ref="B3:P3"/>
    <mergeCell ref="B4:P4"/>
    <mergeCell ref="B5:P5"/>
    <mergeCell ref="P7:P8"/>
    <mergeCell ref="O7:O8"/>
    <mergeCell ref="N7:N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1.1023622047244095" right="1.1023622047244095" top="0.74803149606299213" bottom="0.74803149606299213" header="0.31496062992125984" footer="0.31496062992125984"/>
  <pageSetup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JUNIO 2023</vt:lpstr>
      <vt:lpstr>'INFORME JUNIO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cp:lastPrinted>2023-07-05T17:43:20Z</cp:lastPrinted>
  <dcterms:created xsi:type="dcterms:W3CDTF">2022-08-11T15:56:01Z</dcterms:created>
  <dcterms:modified xsi:type="dcterms:W3CDTF">2023-07-17T19:20:49Z</dcterms:modified>
</cp:coreProperties>
</file>