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Diciembre 2024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E27" i="2"/>
  <c r="E26" i="2"/>
  <c r="E24" i="2"/>
  <c r="E20" i="2"/>
  <c r="E19" i="2"/>
  <c r="E59" i="2"/>
  <c r="E56" i="2"/>
  <c r="E55" i="2"/>
  <c r="E35" i="2"/>
  <c r="E23" i="2"/>
  <c r="E25" i="2"/>
  <c r="E14" i="2"/>
  <c r="E12" i="2" s="1"/>
  <c r="E84" i="2"/>
  <c r="E81" i="2"/>
  <c r="E78" i="2"/>
  <c r="E77" i="2"/>
  <c r="E72" i="2"/>
  <c r="E69" i="2"/>
  <c r="E64" i="2"/>
  <c r="E47" i="2"/>
  <c r="E46" i="2" s="1"/>
  <c r="E38" i="2" s="1"/>
  <c r="E17" i="2"/>
  <c r="E13" i="2"/>
  <c r="E28" i="2" l="1"/>
  <c r="E54" i="2"/>
  <c r="E18" i="2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E76" i="2" l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<sst xmlns="http://schemas.openxmlformats.org/spreadsheetml/2006/main" count="103" uniqueCount="103">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</sst>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428110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E92" sqref="E92"/>
    </sheetView>
  </sheetViews>
  <sheetFormatPr baseColWidth="10" defaultColWidth="11.42578125" defaultRowHeight="15" x14ac:dyDescent="0.25"/>
  <cols>
    <col min="1" max="1" width="1.5703125" customWidth="1"/>
    <col min="2" max="2" width="1.85546875" customWidth="1"/>
    <col min="3" max="3" width="87.85546875" customWidth="1"/>
    <col min="4" max="5" width="16.5703125" customWidth="1"/>
    <col min="6" max="8" width="14" customWidth="1"/>
    <col min="9" max="9" width="15.140625" customWidth="1"/>
    <col min="10" max="10" width="13.85546875" customWidth="1"/>
    <col min="11" max="11" width="14.140625" customWidth="1"/>
    <col min="12" max="12" width="13.85546875" customWidth="1"/>
    <col min="13" max="13" width="14" customWidth="1"/>
    <col min="14" max="14" width="13.85546875" customWidth="1"/>
    <col min="15" max="15" width="14.85546875" customWidth="1"/>
    <col min="16" max="16" width="15" customWidth="1"/>
    <col min="17" max="17" width="14.85546875" customWidth="1"/>
    <col min="18" max="18" width="17.4257812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940767759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58857526.969999999</v>
      </c>
      <c r="L12" s="11">
        <f t="shared" si="0"/>
        <v>58198846.350000001</v>
      </c>
      <c r="M12" s="11">
        <f t="shared" ref="M12:Q12" si="1">+M13+M14+M15+M16+M17</f>
        <v>65749252.579999998</v>
      </c>
      <c r="N12" s="11">
        <f t="shared" si="1"/>
        <v>57019194.409999996</v>
      </c>
      <c r="O12" s="11">
        <f t="shared" si="1"/>
        <v>103238673.67</v>
      </c>
      <c r="P12" s="11">
        <f t="shared" si="1"/>
        <v>99549030.679999992</v>
      </c>
      <c r="Q12" s="11">
        <f t="shared" si="1"/>
        <v>176523888</v>
      </c>
      <c r="R12" s="11">
        <f t="shared" ref="R12" si="2">+R13+R14+R15+R16+R17</f>
        <v>942867534.26999986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42518475.579999998</v>
      </c>
      <c r="L13" s="12">
        <v>42327662.340000004</v>
      </c>
      <c r="M13" s="12">
        <v>38546966.670000002</v>
      </c>
      <c r="N13" s="12">
        <v>40535246.899999999</v>
      </c>
      <c r="O13" s="12">
        <v>41385558.140000001</v>
      </c>
      <c r="P13" s="12">
        <v>82487449.099999994</v>
      </c>
      <c r="Q13" s="12">
        <v>42766336.840000004</v>
      </c>
      <c r="R13" s="12">
        <f>+F13+G13+H13+I13+J13+K13+L13+M13+N13+O13+P13+Q13</f>
        <v>547807845.54999995</v>
      </c>
    </row>
    <row r="14" spans="3:19" x14ac:dyDescent="0.25">
      <c r="C14" s="4" t="s">
        <v>3</v>
      </c>
      <c r="D14" s="12">
        <v>264346213</v>
      </c>
      <c r="E14" s="12">
        <f>264346213+1037500+95000000</f>
        <v>360383713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10154317.5</v>
      </c>
      <c r="L14" s="12">
        <v>9635517.5</v>
      </c>
      <c r="M14" s="12">
        <v>9840867.5</v>
      </c>
      <c r="N14" s="12">
        <v>9858617.5</v>
      </c>
      <c r="O14" s="12">
        <v>55467595.57</v>
      </c>
      <c r="P14" s="12">
        <v>10678872.869999999</v>
      </c>
      <c r="Q14" s="12">
        <v>127364304.28</v>
      </c>
      <c r="R14" s="12">
        <f t="shared" ref="R14:R17" si="3">+F14+G14+H14+I14+J14+K14+L14+M14+N14+O14+P14+Q14</f>
        <v>308790912.04000002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11204000</v>
      </c>
      <c r="N16" s="12">
        <v>482000</v>
      </c>
      <c r="O16" s="12">
        <v>0</v>
      </c>
      <c r="P16" s="12">
        <v>0</v>
      </c>
      <c r="Q16" s="12">
        <v>0</v>
      </c>
      <c r="R16" s="12">
        <f t="shared" si="3"/>
        <v>11686000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6184733.8899999997</v>
      </c>
      <c r="L17" s="12">
        <v>6235666.5099999998</v>
      </c>
      <c r="M17" s="12">
        <v>6157418.4100000001</v>
      </c>
      <c r="N17" s="12">
        <v>6143330.0099999998</v>
      </c>
      <c r="O17" s="12">
        <v>6385519.96</v>
      </c>
      <c r="P17" s="12">
        <v>6382708.71</v>
      </c>
      <c r="Q17" s="12">
        <v>6393246.8799999999</v>
      </c>
      <c r="R17" s="12">
        <f t="shared" si="3"/>
        <v>74582776.679999977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86451723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4168227.94</v>
      </c>
      <c r="L18" s="11">
        <f t="shared" si="4"/>
        <v>5432692.7400000002</v>
      </c>
      <c r="M18" s="11">
        <f t="shared" ref="M18:Q18" si="5">+M19+M20+M21+M22+M23+M24+M25+M26+M27</f>
        <v>6159431.8000000007</v>
      </c>
      <c r="N18" s="11">
        <f t="shared" si="5"/>
        <v>3635465.3900000006</v>
      </c>
      <c r="O18" s="11">
        <f t="shared" si="5"/>
        <v>5535166.4200000009</v>
      </c>
      <c r="P18" s="11">
        <f t="shared" si="5"/>
        <v>4282410.43</v>
      </c>
      <c r="Q18" s="11">
        <f t="shared" si="5"/>
        <v>24188452.740000002</v>
      </c>
      <c r="R18" s="11">
        <f>+R19+R20+R21+R22+R23+R24+R25+R26+R27</f>
        <v>74386074.700000003</v>
      </c>
    </row>
    <row r="19" spans="3:18" x14ac:dyDescent="0.25">
      <c r="C19" s="4" t="s">
        <v>8</v>
      </c>
      <c r="D19" s="12">
        <v>12171531</v>
      </c>
      <c r="E19" s="12">
        <f>12171531+1367979+5465000</f>
        <v>19004510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711804.76</v>
      </c>
      <c r="L19" s="12">
        <v>2543731.0699999998</v>
      </c>
      <c r="M19" s="12">
        <v>1670574.1</v>
      </c>
      <c r="N19" s="12">
        <v>2063675.18</v>
      </c>
      <c r="O19" s="12">
        <v>2502843.4500000002</v>
      </c>
      <c r="P19" s="12">
        <v>1454858.41</v>
      </c>
      <c r="Q19" s="12">
        <v>1833645.3</v>
      </c>
      <c r="R19" s="12">
        <f>+F19+G19+H19+I19+J19+K19+L19+M19+N19+O19+P19+Q19</f>
        <v>18701518.760000002</v>
      </c>
    </row>
    <row r="20" spans="3:18" x14ac:dyDescent="0.25">
      <c r="C20" s="4" t="s">
        <v>9</v>
      </c>
      <c r="D20" s="12">
        <v>598125</v>
      </c>
      <c r="E20" s="12">
        <f>598125+500000</f>
        <v>1098125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627935.23</v>
      </c>
      <c r="L20" s="12">
        <v>660408</v>
      </c>
      <c r="M20" s="12">
        <v>920400</v>
      </c>
      <c r="N20" s="12">
        <v>109184.96000000001</v>
      </c>
      <c r="O20" s="12">
        <v>0</v>
      </c>
      <c r="P20" s="12">
        <v>0</v>
      </c>
      <c r="Q20" s="12">
        <v>8222765.6699999999</v>
      </c>
      <c r="R20" s="12">
        <f t="shared" ref="R20:R27" si="6">+F20+G20+H20+I20+J20+K20+L20+M20+N20+O20+P20+Q20</f>
        <v>10635184.719999999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878635.72</v>
      </c>
      <c r="L21" s="12">
        <v>888792.66</v>
      </c>
      <c r="M21" s="12">
        <v>850156.29</v>
      </c>
      <c r="N21" s="12">
        <v>0</v>
      </c>
      <c r="O21" s="12">
        <v>887477.5</v>
      </c>
      <c r="P21" s="12">
        <v>885110</v>
      </c>
      <c r="Q21" s="12">
        <v>1771453.21</v>
      </c>
      <c r="R21" s="12">
        <f t="shared" si="6"/>
        <v>7874832.3500000006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4040</v>
      </c>
      <c r="L22" s="12">
        <v>0</v>
      </c>
      <c r="M22" s="12">
        <v>0</v>
      </c>
      <c r="N22" s="12">
        <v>6210</v>
      </c>
      <c r="O22" s="12">
        <v>0</v>
      </c>
      <c r="P22" s="12">
        <v>0</v>
      </c>
      <c r="Q22" s="12">
        <v>0</v>
      </c>
      <c r="R22" s="12">
        <f t="shared" si="6"/>
        <v>16190</v>
      </c>
    </row>
    <row r="23" spans="3:18" x14ac:dyDescent="0.25">
      <c r="C23" s="4" t="s">
        <v>12</v>
      </c>
      <c r="D23" s="12">
        <v>22070000</v>
      </c>
      <c r="E23" s="12">
        <f>22070000-3000000+3000000</f>
        <v>22070000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193520</v>
      </c>
      <c r="M23" s="12">
        <v>1873368</v>
      </c>
      <c r="N23" s="12">
        <v>0</v>
      </c>
      <c r="O23" s="12">
        <v>193520</v>
      </c>
      <c r="P23" s="12">
        <v>0</v>
      </c>
      <c r="Q23" s="12">
        <v>193520</v>
      </c>
      <c r="R23" s="12">
        <f t="shared" si="6"/>
        <v>3247371.52</v>
      </c>
    </row>
    <row r="24" spans="3:18" x14ac:dyDescent="0.25">
      <c r="C24" s="4" t="s">
        <v>13</v>
      </c>
      <c r="D24" s="12">
        <v>12000000</v>
      </c>
      <c r="E24" s="12">
        <f>12000000+7355000</f>
        <v>19355000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797151.15</v>
      </c>
      <c r="L24" s="12">
        <v>794396.85</v>
      </c>
      <c r="M24" s="12">
        <v>135464.94</v>
      </c>
      <c r="N24" s="12">
        <v>1107121.22</v>
      </c>
      <c r="O24" s="12">
        <v>1146719.52</v>
      </c>
      <c r="P24" s="12">
        <v>1109620.81</v>
      </c>
      <c r="Q24" s="12">
        <v>731572.33</v>
      </c>
      <c r="R24" s="12">
        <f t="shared" si="6"/>
        <v>13644877.029999999</v>
      </c>
    </row>
    <row r="25" spans="3:18" x14ac:dyDescent="0.25">
      <c r="C25" s="4" t="s">
        <v>14</v>
      </c>
      <c r="D25" s="12">
        <v>4777000</v>
      </c>
      <c r="E25" s="12">
        <f>4777000+1768000</f>
        <v>6545000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77023.539999999994</v>
      </c>
      <c r="L25" s="12">
        <v>82062</v>
      </c>
      <c r="M25" s="12">
        <v>182585.67</v>
      </c>
      <c r="N25" s="12">
        <v>132800</v>
      </c>
      <c r="O25" s="12">
        <v>777105.95</v>
      </c>
      <c r="P25" s="12">
        <v>31014.34</v>
      </c>
      <c r="Q25" s="12">
        <v>8225829.79</v>
      </c>
      <c r="R25" s="12">
        <f t="shared" si="6"/>
        <v>12680844.42</v>
      </c>
    </row>
    <row r="26" spans="3:18" x14ac:dyDescent="0.25">
      <c r="C26" s="4" t="s">
        <v>15</v>
      </c>
      <c r="D26" s="12">
        <v>3860000</v>
      </c>
      <c r="E26" s="12">
        <f>3860000+440000-275787+1227095+900000</f>
        <v>6151308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171887.54</v>
      </c>
      <c r="L26" s="12">
        <v>112459.84</v>
      </c>
      <c r="M26" s="12">
        <v>70500</v>
      </c>
      <c r="N26" s="12">
        <v>151726.95000000001</v>
      </c>
      <c r="O26" s="12">
        <v>27500</v>
      </c>
      <c r="P26" s="12">
        <v>801806.87</v>
      </c>
      <c r="Q26" s="12">
        <v>-300325</v>
      </c>
      <c r="R26" s="12">
        <f t="shared" si="6"/>
        <v>1362054.0899999999</v>
      </c>
    </row>
    <row r="27" spans="3:18" x14ac:dyDescent="0.25">
      <c r="C27" s="4" t="s">
        <v>16</v>
      </c>
      <c r="D27" s="12">
        <v>400000</v>
      </c>
      <c r="E27" s="12">
        <f>400000+1577780</f>
        <v>1977780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899750</v>
      </c>
      <c r="L27" s="12">
        <v>157322.32</v>
      </c>
      <c r="M27" s="12">
        <v>456382.8</v>
      </c>
      <c r="N27" s="12">
        <v>64747.08</v>
      </c>
      <c r="O27" s="12">
        <v>0</v>
      </c>
      <c r="P27" s="12">
        <v>0</v>
      </c>
      <c r="Q27" s="12">
        <v>3509991.44</v>
      </c>
      <c r="R27" s="12">
        <f t="shared" si="6"/>
        <v>6223201.8100000005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46065164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603890.68999999994</v>
      </c>
      <c r="L28" s="11">
        <f t="shared" si="7"/>
        <v>5660507.46</v>
      </c>
      <c r="M28" s="11">
        <f t="shared" ref="M28:Q28" si="8">+M29+M30+M31+M32+M33+M34+M35+M36+M37</f>
        <v>4282197.76</v>
      </c>
      <c r="N28" s="11">
        <f t="shared" si="8"/>
        <v>3906594.42</v>
      </c>
      <c r="O28" s="11">
        <f t="shared" si="8"/>
        <v>2533260.71</v>
      </c>
      <c r="P28" s="11">
        <f t="shared" si="8"/>
        <v>2917408.52</v>
      </c>
      <c r="Q28" s="11">
        <f t="shared" si="8"/>
        <v>5573192.5899999999</v>
      </c>
      <c r="R28" s="11">
        <f t="shared" ref="R28" si="9">+R29+R30+R31+R32+R33+R34+R35+R36+R37</f>
        <v>35765410.699999996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16309.87</v>
      </c>
      <c r="L29" s="12">
        <v>72257.850000000006</v>
      </c>
      <c r="M29" s="12">
        <v>32340</v>
      </c>
      <c r="N29" s="12">
        <v>327379.53000000003</v>
      </c>
      <c r="O29" s="12">
        <v>89811.199999999997</v>
      </c>
      <c r="P29" s="12">
        <v>109668</v>
      </c>
      <c r="Q29" s="12">
        <v>555014.72</v>
      </c>
      <c r="R29" s="12">
        <f>+F29+G29+H29+I29+J29+K29+L29+M29+N29+O29+P29+Q29</f>
        <v>1951248.69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635405.66</v>
      </c>
      <c r="M30" s="12">
        <v>0</v>
      </c>
      <c r="N30" s="12">
        <v>1263229.99</v>
      </c>
      <c r="O30" s="12">
        <v>0</v>
      </c>
      <c r="P30" s="12">
        <v>224058.18</v>
      </c>
      <c r="Q30" s="12">
        <v>231988</v>
      </c>
      <c r="R30" s="12">
        <f t="shared" ref="R30:R37" si="10">+F30+G30+H30+I30+J30+K30+L30+M30+N30+O30+P30+Q30</f>
        <v>2439381.92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454037</v>
      </c>
      <c r="L31" s="12">
        <v>89975</v>
      </c>
      <c r="M31" s="12">
        <v>605839.56000000006</v>
      </c>
      <c r="N31" s="12">
        <v>269535.01</v>
      </c>
      <c r="O31" s="12">
        <v>0</v>
      </c>
      <c r="P31" s="12">
        <v>118590</v>
      </c>
      <c r="Q31" s="12">
        <v>321550</v>
      </c>
      <c r="R31" s="12">
        <f t="shared" si="10"/>
        <v>2776622.37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24709.200000000001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49489.2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6675.08</v>
      </c>
      <c r="L33" s="12">
        <v>24360</v>
      </c>
      <c r="M33" s="12">
        <v>1492372.43</v>
      </c>
      <c r="N33" s="12">
        <v>3340.01</v>
      </c>
      <c r="O33" s="12">
        <v>0</v>
      </c>
      <c r="P33" s="12">
        <v>0</v>
      </c>
      <c r="Q33" s="12">
        <v>0</v>
      </c>
      <c r="R33" s="12">
        <f t="shared" si="10"/>
        <v>1526957.52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3508.18</v>
      </c>
      <c r="L34" s="12">
        <v>132330</v>
      </c>
      <c r="M34" s="12">
        <v>0</v>
      </c>
      <c r="N34" s="12">
        <v>166470.31</v>
      </c>
      <c r="O34" s="12">
        <v>244021.64</v>
      </c>
      <c r="P34" s="12">
        <v>49500</v>
      </c>
      <c r="Q34" s="12">
        <v>207262.28</v>
      </c>
      <c r="R34" s="12">
        <f t="shared" si="10"/>
        <v>925493.29</v>
      </c>
    </row>
    <row r="35" spans="3:18" x14ac:dyDescent="0.25">
      <c r="C35" s="4" t="s">
        <v>24</v>
      </c>
      <c r="D35" s="12">
        <v>16264750</v>
      </c>
      <c r="E35" s="12">
        <f>16264750+1500000</f>
        <v>17764750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1750</v>
      </c>
      <c r="L35" s="12">
        <v>2585049.19</v>
      </c>
      <c r="M35" s="12">
        <v>1332204</v>
      </c>
      <c r="N35" s="12">
        <v>1296045.2</v>
      </c>
      <c r="O35" s="12">
        <v>1390472.97</v>
      </c>
      <c r="P35" s="12">
        <v>1676111.78</v>
      </c>
      <c r="Q35" s="12">
        <v>2851343.8</v>
      </c>
      <c r="R35" s="12">
        <f t="shared" si="10"/>
        <v>16360036.149999999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6709900+132500+166000+10000000</f>
        <v>17008400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121610.56</v>
      </c>
      <c r="L37" s="12">
        <v>2121129.7599999998</v>
      </c>
      <c r="M37" s="12">
        <v>794732.57</v>
      </c>
      <c r="N37" s="12">
        <v>580594.37</v>
      </c>
      <c r="O37" s="12">
        <v>808954.9</v>
      </c>
      <c r="P37" s="12">
        <v>739480.56</v>
      </c>
      <c r="Q37" s="12">
        <v>1406033.79</v>
      </c>
      <c r="R37" s="12">
        <f t="shared" si="10"/>
        <v>9736181.5599999987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1241192397.6099999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346346.52</v>
      </c>
      <c r="M54" s="11">
        <f t="shared" ref="M54:Q54" si="18">+M55+M56+M57+M58+M59+M60+M61+M62+M63</f>
        <v>0</v>
      </c>
      <c r="N54" s="11">
        <f t="shared" si="18"/>
        <v>2385662.9</v>
      </c>
      <c r="O54" s="11">
        <f t="shared" si="18"/>
        <v>109565.36</v>
      </c>
      <c r="P54" s="11">
        <f t="shared" si="18"/>
        <v>2838000.06</v>
      </c>
      <c r="Q54" s="11">
        <f t="shared" si="18"/>
        <v>99194483.909999996</v>
      </c>
      <c r="R54" s="11">
        <f t="shared" ref="R54" si="19">+R55+R56+R57+R58+R59+R60+R61+R62+R63</f>
        <v>110467504.99000001</v>
      </c>
    </row>
    <row r="55" spans="3:18" x14ac:dyDescent="0.25">
      <c r="C55" s="4" t="s">
        <v>44</v>
      </c>
      <c r="D55" s="12">
        <v>4484798</v>
      </c>
      <c r="E55" s="12">
        <f>4484798-600000-1500000+9328559</f>
        <v>11713357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886947</v>
      </c>
      <c r="O55" s="12">
        <v>0</v>
      </c>
      <c r="P55" s="12">
        <v>2838000.06</v>
      </c>
      <c r="Q55" s="12">
        <v>3312173.91</v>
      </c>
      <c r="R55" s="12">
        <f>+F55+G55+H55+I55+J55+K55+L55+M55+N55+O55+P55+Q55</f>
        <v>12087177.210000001</v>
      </c>
    </row>
    <row r="56" spans="3:18" x14ac:dyDescent="0.25">
      <c r="C56" s="4" t="s">
        <v>45</v>
      </c>
      <c r="D56" s="12">
        <v>545000</v>
      </c>
      <c r="E56" s="12">
        <f>545000+674000</f>
        <v>1219000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94200</v>
      </c>
      <c r="O56" s="12">
        <v>0</v>
      </c>
      <c r="P56" s="12">
        <v>0</v>
      </c>
      <c r="Q56" s="12">
        <v>192600</v>
      </c>
      <c r="R56" s="12">
        <f t="shared" ref="R56:R63" si="20">+F56+G56+H56+I56+J56+K56+L56+M56+N56+O56+P56+Q56</f>
        <v>286800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2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150000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/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990000+566154+79000</f>
        <v>1635154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346346.52</v>
      </c>
      <c r="M59" s="12">
        <v>0</v>
      </c>
      <c r="N59" s="12">
        <v>0</v>
      </c>
      <c r="O59" s="12">
        <v>109565.36</v>
      </c>
      <c r="P59" s="12">
        <v>0</v>
      </c>
      <c r="Q59" s="12">
        <v>689710</v>
      </c>
      <c r="R59" s="12">
        <f t="shared" si="20"/>
        <v>1689011.88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1226409886.6099999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1404515.9</v>
      </c>
      <c r="O63" s="12">
        <v>0</v>
      </c>
      <c r="P63" s="12">
        <v>0</v>
      </c>
      <c r="Q63" s="12">
        <v>95000000</v>
      </c>
      <c r="R63" s="12">
        <f t="shared" si="20"/>
        <v>96404515.900000006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77366905.049999997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2823680.47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3388661.8</v>
      </c>
      <c r="Q64" s="11">
        <f t="shared" si="22"/>
        <v>40566134.219999999</v>
      </c>
      <c r="R64" s="11">
        <f t="shared" ref="R64" si="23">+R65+R66+R67+R68</f>
        <v>46778476.489999995</v>
      </c>
    </row>
    <row r="65" spans="3:18" x14ac:dyDescent="0.25">
      <c r="C65" s="4" t="s">
        <v>54</v>
      </c>
      <c r="D65" s="12">
        <v>0</v>
      </c>
      <c r="E65" s="12">
        <v>77366905.049999997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2823680.47</v>
      </c>
      <c r="M65" s="12">
        <v>0</v>
      </c>
      <c r="N65" s="12">
        <v>0</v>
      </c>
      <c r="O65" s="12">
        <v>0</v>
      </c>
      <c r="P65" s="12">
        <v>3388661.8</v>
      </c>
      <c r="Q65" s="12">
        <v>40566134.219999999</v>
      </c>
      <c r="R65" s="12">
        <f>+F65+G65+H65+I65+J65+K65+L65+M65+N65+O65+P65+Q65</f>
        <v>46778476.489999995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2391843948.6599998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63629645.599999994</v>
      </c>
      <c r="L76" s="15">
        <f t="shared" si="32"/>
        <v>72462073.539999992</v>
      </c>
      <c r="M76" s="15">
        <f t="shared" ref="M76:Q76" si="33">+M12+M18+M28+M38+M46+M54+M64+M69+M72</f>
        <v>76190882.140000001</v>
      </c>
      <c r="N76" s="15">
        <f t="shared" si="33"/>
        <v>66946917.119999997</v>
      </c>
      <c r="O76" s="15">
        <f t="shared" si="33"/>
        <v>111416666.16</v>
      </c>
      <c r="P76" s="15">
        <f t="shared" si="33"/>
        <v>112975511.48999998</v>
      </c>
      <c r="Q76" s="15">
        <f t="shared" si="33"/>
        <v>346046151.46000004</v>
      </c>
      <c r="R76" s="15">
        <f t="shared" ref="R76" si="34">+R12+R18+R28+R38+R46+R54+R64+R69+R72</f>
        <v>1210265001.1499999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2391843948.6599998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63629645.599999994</v>
      </c>
      <c r="L86" s="27">
        <f t="shared" si="39"/>
        <v>72462073.539999992</v>
      </c>
      <c r="M86" s="27">
        <f t="shared" si="39"/>
        <v>76190882.140000001</v>
      </c>
      <c r="N86" s="27">
        <f t="shared" si="39"/>
        <v>66946917.119999997</v>
      </c>
      <c r="O86" s="27">
        <f t="shared" si="39"/>
        <v>111416666.16</v>
      </c>
      <c r="P86" s="27">
        <f t="shared" si="39"/>
        <v>112975511.48999998</v>
      </c>
      <c r="Q86" s="27">
        <f t="shared" si="39"/>
        <v>346046151.46000004</v>
      </c>
      <c r="R86" s="27">
        <f t="shared" si="39"/>
        <v>1210265001.1499999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2025-01-07T17:42:17Z</cp:lastPrinted>
  <dcterms:created xsi:type="dcterms:W3CDTF">2021-07-29T18:58:50Z</dcterms:created>
  <dcterms:modified xsi:type="dcterms:W3CDTF">2025-01-13T00:48:36Z</dcterms:modified>
</cp:coreProperties>
</file>