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Documentos junio 2022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s="1"/>
  <c r="E86" i="2" s="1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D76" i="2" l="1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<sst xmlns="http://schemas.openxmlformats.org/spreadsheetml/2006/main" count="104" uniqueCount="104">
  <si>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</si>
  <si>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</si>
  <si>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</si>
  <si>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</si>
  <si>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</si>
  <si>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</si>
  <si>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</si>
  <si>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</si>
  <si>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</si>
  <si>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</si>
  <si>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</si>
  <si>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</si>
  <si>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</si>
  <si>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</si>
  <si>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</si>
  <si>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</si>
  <si>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</si>
  <si>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</si>
  <si>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</si>
  <si>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</si>
  <si>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</si>
  <si>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</si>
  <si>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</si>
  <si>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</si>
  <si>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</si>
  <si>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</si>
  <si>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</si>
  <si>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</si>
  <si>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</si>
  <si>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</si>
  <si>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</si>
  <si>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</si>
  <si>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</si>
  <si>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</si>
  <si>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</si>
  <si>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</si>
  <si>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</si>
  <si>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</si>
  <si>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</si>
  <si>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</si>
  <si>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</si>
  <si>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</si>
  <si>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</si>
  <si>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</si>
  <si>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</si>
  <si>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</si>
  <si>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</si>
  <si>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</si>
  <si>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</si>
  <si>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</si>
  <si>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</si>
  <si>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</si>
  <si>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</si>
  <si>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</si>
  <si>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</si>
  <si>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</si>
  <si>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</si>
  <si>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</si>
  <si>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</si>
  <si>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</si>
  <si>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</si>
  <si>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</si>
  <si>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</si>
  <si>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</si>
  <si>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</si>
  <si>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</si>
  <si>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</si>
  <si>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</si>
  <si>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</si>
  <si>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</si>
  <si>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</si>
  <si>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</si>
  <si>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</si>
  <si>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</si>
  <si>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</si>
  <si>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</si>
  <si>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</si>
  <si>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</si>
  <si>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</si>
  <si>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</si>
  <si>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</si>
  <si>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</si>
  <si>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</si>
  <si>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</si>
  <si>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</si>
  <si>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</si>
  <si>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</si>
  <si>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</si>
  <si>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</si>
  <si>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</si>
  <si>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</si>
  <si>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</si>
  <si>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</si>
  <si>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</si>
  <si>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</si>
  <si>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</si>
  <si>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</si>
  <si>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</si>
  <si>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</si>
  <si>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</si>
  <si>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Reporte del -SIGEF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</si>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</sst>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0" applyNumberFormat="1" applyFont="1" applyFill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0" fillId="0" borderId="16" xfId="0" applyBorder="1"/>
    <xf numFmtId="43" fontId="3" fillId="6" borderId="1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9" fillId="3" borderId="0" xfId="0" applyFont="1" applyFill="1"/>
    <xf numFmtId="0" fontId="6" fillId="0" borderId="11" xfId="0" applyFont="1" applyBorder="1" applyAlignment="1">
      <alignment vertical="center"/>
    </xf>
    <xf numFmtId="0" fontId="9" fillId="0" borderId="15" xfId="0" applyFont="1" applyBorder="1" applyAlignment="1">
      <alignment wrapText="1"/>
    </xf>
    <xf numFmtId="0" fontId="6" fillId="0" borderId="11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2</xdr:col>
      <xdr:colOff>190501</xdr:colOff>
      <xdr:row>2</xdr:row>
      <xdr:rowOff>95250</xdr:rowOff>
    </xdr:from>
    <xdr:to>
      <xdr:col>2</xdr:col>
      <xdr:colOff>1390651</xdr:colOff>
      <xdr:row>5</xdr:row>
      <xdr:rowOff>190500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476250"/>
          <a:ext cx="1200150" cy="923925"/>
        </a:xfrm>
        <a:prstGeom prst="rect">
          <a:avLst/>
        </a:prstGeom>
      </xdr:spPr>
    </xdr:pic>
    <xdr:clientData/>
  </xdr:twoCellAnchor>
  <xdr:twoCellAnchor editAs="oneCell">
    <xdr:from>
      <xdr:col>14</xdr:col>
      <xdr:colOff>342900</xdr:colOff>
      <xdr:row>1</xdr:row>
      <xdr:rowOff>114300</xdr:rowOff>
    </xdr:from>
    <xdr:to>
      <xdr:col>17</xdr:col>
      <xdr:colOff>428625</xdr:colOff>
      <xdr:row>6</xdr:row>
      <xdr:rowOff>13335</xdr:rowOff>
    </xdr:to>
    <xdr:pic>
      <xdr:nvPicPr>
        <xdr:cNvPr id="6" name="Imagen 5" descr="C:\Users\Yndhira Neuman\Downloads\Logo Bienes Nacional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7275" y="304800"/>
          <a:ext cx="1447800" cy="1118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D94" sqref="D94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0" width="13.85546875" customWidth="1"/>
    <col min="11" max="11" width="23" customWidth="1"/>
    <col min="12" max="12" width="6.71093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35" t="s">
        <v>93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3:19" ht="21" customHeight="1" x14ac:dyDescent="0.25">
      <c r="C4" s="33" t="s">
        <v>94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3:19" ht="15.75" x14ac:dyDescent="0.25">
      <c r="C5" s="42" t="s">
        <v>99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3:19" ht="15.75" customHeight="1" x14ac:dyDescent="0.25">
      <c r="C6" s="37" t="s">
        <v>90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3:19" ht="15.75" customHeight="1" x14ac:dyDescent="0.25">
      <c r="C7" s="38" t="s">
        <v>75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9" spans="3:19" ht="25.5" customHeight="1" x14ac:dyDescent="0.25">
      <c r="C9" s="39" t="s">
        <v>65</v>
      </c>
      <c r="D9" s="40" t="s">
        <v>92</v>
      </c>
      <c r="E9" s="40" t="s">
        <v>91</v>
      </c>
      <c r="F9" s="44" t="s">
        <v>89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3:19" x14ac:dyDescent="0.25">
      <c r="C10" s="39"/>
      <c r="D10" s="41"/>
      <c r="E10" s="41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19"/>
      <c r="E11" s="1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9">
        <f>+D13+D14+D15+D16+D17</f>
        <v>753431903</v>
      </c>
      <c r="E12" s="9">
        <f>+E13+E14+E15+E16+E17</f>
        <v>762038375.96000004</v>
      </c>
      <c r="F12" s="14">
        <f t="shared" ref="F12:L12" si="0">+F13+F14+F15+F16+F17</f>
        <v>1341079.8999999999</v>
      </c>
      <c r="G12" s="9">
        <f t="shared" si="0"/>
        <v>67320960.600000009</v>
      </c>
      <c r="H12" s="9">
        <f t="shared" si="0"/>
        <v>34916712.530000001</v>
      </c>
      <c r="I12" s="9">
        <f t="shared" si="0"/>
        <v>34522945.009999998</v>
      </c>
      <c r="J12" s="9">
        <f t="shared" si="0"/>
        <v>64450808.93</v>
      </c>
      <c r="K12" s="9">
        <f t="shared" si="0"/>
        <v>39210813.329999998</v>
      </c>
      <c r="L12" s="9">
        <f t="shared" si="0"/>
        <v>0</v>
      </c>
      <c r="M12" s="9">
        <f t="shared" ref="M12:Q12" si="1">+M13+M14+M15+M16+M17</f>
        <v>0</v>
      </c>
      <c r="N12" s="9">
        <f t="shared" si="1"/>
        <v>0</v>
      </c>
      <c r="O12" s="9">
        <f t="shared" si="1"/>
        <v>0</v>
      </c>
      <c r="P12" s="9">
        <f t="shared" si="1"/>
        <v>0</v>
      </c>
      <c r="Q12" s="9">
        <f t="shared" si="1"/>
        <v>0</v>
      </c>
      <c r="R12" s="9">
        <f t="shared" ref="R12" si="2">+R13+R14+R15+R16+R17</f>
        <v>241763320.30000001</v>
      </c>
    </row>
    <row r="13" spans="3:19" x14ac:dyDescent="0.25">
      <c r="C13" s="4" t="s">
        <v>2</v>
      </c>
      <c r="D13" s="10">
        <v>538613286</v>
      </c>
      <c r="E13" s="10">
        <v>544463286</v>
      </c>
      <c r="F13" s="15">
        <v>157700.94</v>
      </c>
      <c r="G13" s="10">
        <v>57533893.520000003</v>
      </c>
      <c r="H13" s="10">
        <v>28804798.129999999</v>
      </c>
      <c r="I13" s="10">
        <v>28842968.300000001</v>
      </c>
      <c r="J13" s="10">
        <v>32223836.57</v>
      </c>
      <c r="K13" s="10">
        <v>31313326.109999999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f>+F13+G13+H13+I13+J13+K13+L13+M13+N13+O13+P13+Q13</f>
        <v>178876523.56999999</v>
      </c>
    </row>
    <row r="14" spans="3:19" x14ac:dyDescent="0.25">
      <c r="C14" s="4" t="s">
        <v>3</v>
      </c>
      <c r="D14" s="10">
        <v>149677093</v>
      </c>
      <c r="E14" s="10">
        <v>151252093</v>
      </c>
      <c r="F14" s="15">
        <v>1159266.5</v>
      </c>
      <c r="G14" s="10">
        <v>1159266.5</v>
      </c>
      <c r="H14" s="10">
        <v>1796766.5</v>
      </c>
      <c r="I14" s="10">
        <v>1359266.5</v>
      </c>
      <c r="J14" s="10">
        <v>27835663.420000002</v>
      </c>
      <c r="K14" s="10">
        <v>3375966.5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f t="shared" ref="R14:R17" si="3">+F14+G14+H14+I14+J14+K14+L14+M14+N14+O14+P14+Q14</f>
        <v>36686195.920000002</v>
      </c>
    </row>
    <row r="15" spans="3:19" x14ac:dyDescent="0.25">
      <c r="C15" s="4" t="s">
        <v>4</v>
      </c>
      <c r="D15" s="10">
        <v>600000</v>
      </c>
      <c r="E15" s="10">
        <v>600000</v>
      </c>
      <c r="F15" s="15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f t="shared" si="3"/>
        <v>0</v>
      </c>
      <c r="S15" s="7"/>
    </row>
    <row r="16" spans="3:19" x14ac:dyDescent="0.25">
      <c r="C16" s="4" t="s">
        <v>5</v>
      </c>
      <c r="D16" s="10">
        <v>6856000</v>
      </c>
      <c r="E16" s="10">
        <v>6856000</v>
      </c>
      <c r="F16" s="15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f t="shared" si="3"/>
        <v>0</v>
      </c>
    </row>
    <row r="17" spans="3:18" x14ac:dyDescent="0.25">
      <c r="C17" s="4" t="s">
        <v>6</v>
      </c>
      <c r="D17" s="10">
        <v>57685524</v>
      </c>
      <c r="E17" s="10">
        <v>58866996.960000001</v>
      </c>
      <c r="F17" s="15">
        <v>24112.46</v>
      </c>
      <c r="G17" s="10">
        <v>8627800.5800000001</v>
      </c>
      <c r="H17" s="10">
        <v>4315147.9000000004</v>
      </c>
      <c r="I17" s="10">
        <v>4320710.21</v>
      </c>
      <c r="J17" s="10">
        <v>4391308.9400000004</v>
      </c>
      <c r="K17" s="10">
        <v>4521520.72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f t="shared" si="3"/>
        <v>26200600.810000002</v>
      </c>
    </row>
    <row r="18" spans="3:18" x14ac:dyDescent="0.25">
      <c r="C18" s="3" t="s">
        <v>7</v>
      </c>
      <c r="D18" s="9">
        <f>+D19+D20+D21+D22+D23+D24+D25+D26+D27</f>
        <v>53016690</v>
      </c>
      <c r="E18" s="9">
        <f>+E19+E20+E21+E22+E23+E24+E25+E26+E27</f>
        <v>88721443.429999992</v>
      </c>
      <c r="F18" s="14">
        <f t="shared" ref="F18:L18" si="4">+F19+F20+F21+F22+F23+F24+F25+F26+F27</f>
        <v>316964.37</v>
      </c>
      <c r="G18" s="9">
        <f t="shared" si="4"/>
        <v>2140960.2399999998</v>
      </c>
      <c r="H18" s="9">
        <f t="shared" si="4"/>
        <v>4120091.27</v>
      </c>
      <c r="I18" s="9">
        <f t="shared" si="4"/>
        <v>2193220.88</v>
      </c>
      <c r="J18" s="9">
        <f t="shared" si="4"/>
        <v>2034224.88</v>
      </c>
      <c r="K18" s="9">
        <f t="shared" si="4"/>
        <v>2050634.97</v>
      </c>
      <c r="L18" s="9">
        <f t="shared" si="4"/>
        <v>0</v>
      </c>
      <c r="M18" s="9">
        <f t="shared" ref="M18:Q18" si="5">+M19+M20+M21+M22+M23+M24+M25+M26+M27</f>
        <v>0</v>
      </c>
      <c r="N18" s="9">
        <f t="shared" si="5"/>
        <v>0</v>
      </c>
      <c r="O18" s="9">
        <f t="shared" si="5"/>
        <v>0</v>
      </c>
      <c r="P18" s="9">
        <f t="shared" si="5"/>
        <v>0</v>
      </c>
      <c r="Q18" s="9">
        <f t="shared" si="5"/>
        <v>0</v>
      </c>
      <c r="R18" s="9">
        <f>+R19+R20+R21+R22+R23+R24+R25+R26+R27</f>
        <v>12856096.609999999</v>
      </c>
    </row>
    <row r="19" spans="3:18" x14ac:dyDescent="0.25">
      <c r="C19" s="4" t="s">
        <v>8</v>
      </c>
      <c r="D19" s="10">
        <v>11010000</v>
      </c>
      <c r="E19" s="10">
        <v>11010000</v>
      </c>
      <c r="F19" s="15">
        <v>7633.69</v>
      </c>
      <c r="G19" s="10">
        <v>1077804.52</v>
      </c>
      <c r="H19" s="10">
        <v>805492.69</v>
      </c>
      <c r="I19" s="10">
        <v>1192336.2</v>
      </c>
      <c r="J19" s="10">
        <v>867575.28</v>
      </c>
      <c r="K19" s="10">
        <v>445938.98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f>+F19+G19+H19+I19+J19+K19+L19+M19+N19+O19+P19+Q19</f>
        <v>4396781.3599999994</v>
      </c>
    </row>
    <row r="20" spans="3:18" x14ac:dyDescent="0.25">
      <c r="C20" s="4" t="s">
        <v>9</v>
      </c>
      <c r="D20" s="10">
        <v>1500000</v>
      </c>
      <c r="E20" s="10">
        <v>1250000</v>
      </c>
      <c r="F20" s="16">
        <v>0</v>
      </c>
      <c r="G20" s="11">
        <v>0</v>
      </c>
      <c r="H20" s="10">
        <v>216266.92</v>
      </c>
      <c r="I20" s="10">
        <v>0</v>
      </c>
      <c r="J20" s="10">
        <v>199125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f t="shared" ref="R20:R27" si="6">+F20+G20+H20+I20+J20+K20+L20+M20+N20+O20+P20+Q20</f>
        <v>415391.92000000004</v>
      </c>
    </row>
    <row r="21" spans="3:18" x14ac:dyDescent="0.25">
      <c r="C21" s="4" t="s">
        <v>10</v>
      </c>
      <c r="D21" s="10">
        <v>7800000</v>
      </c>
      <c r="E21" s="10">
        <v>6900000</v>
      </c>
      <c r="F21" s="16">
        <v>0</v>
      </c>
      <c r="G21" s="11">
        <v>0</v>
      </c>
      <c r="H21" s="10">
        <v>149502.5</v>
      </c>
      <c r="I21" s="10">
        <v>285877.5</v>
      </c>
      <c r="J21" s="10">
        <v>63450</v>
      </c>
      <c r="K21" s="10">
        <v>247065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f t="shared" si="6"/>
        <v>745895</v>
      </c>
    </row>
    <row r="22" spans="3:18" x14ac:dyDescent="0.25">
      <c r="C22" s="4" t="s">
        <v>11</v>
      </c>
      <c r="D22" s="10">
        <v>800000</v>
      </c>
      <c r="E22" s="10">
        <v>1500823.09</v>
      </c>
      <c r="F22" s="16">
        <v>0</v>
      </c>
      <c r="G22" s="11">
        <v>0</v>
      </c>
      <c r="H22" s="10">
        <v>9979</v>
      </c>
      <c r="I22" s="11">
        <v>0</v>
      </c>
      <c r="J22" s="11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f t="shared" si="6"/>
        <v>9979</v>
      </c>
    </row>
    <row r="23" spans="3:18" x14ac:dyDescent="0.25">
      <c r="C23" s="4" t="s">
        <v>12</v>
      </c>
      <c r="D23" s="10">
        <v>7443000</v>
      </c>
      <c r="E23" s="10">
        <v>8865820</v>
      </c>
      <c r="F23" s="15">
        <v>50000</v>
      </c>
      <c r="G23" s="10">
        <v>50000</v>
      </c>
      <c r="H23" s="10">
        <v>1076486</v>
      </c>
      <c r="I23" s="10">
        <v>115000</v>
      </c>
      <c r="J23" s="10">
        <v>115000</v>
      </c>
      <c r="K23" s="10">
        <v>115000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f t="shared" si="6"/>
        <v>1521486</v>
      </c>
    </row>
    <row r="24" spans="3:18" x14ac:dyDescent="0.25">
      <c r="C24" s="4" t="s">
        <v>13</v>
      </c>
      <c r="D24" s="10">
        <v>9312000</v>
      </c>
      <c r="E24" s="10">
        <v>10818769.630000001</v>
      </c>
      <c r="F24" s="15">
        <v>259330.68</v>
      </c>
      <c r="G24" s="10">
        <v>865435.59</v>
      </c>
      <c r="H24" s="10">
        <v>336916.57</v>
      </c>
      <c r="I24" s="10">
        <v>507888.02</v>
      </c>
      <c r="J24" s="10">
        <v>613831.23</v>
      </c>
      <c r="K24" s="10">
        <v>1026891.49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f t="shared" si="6"/>
        <v>3610293.58</v>
      </c>
    </row>
    <row r="25" spans="3:18" x14ac:dyDescent="0.25">
      <c r="C25" s="4" t="s">
        <v>14</v>
      </c>
      <c r="D25" s="10">
        <v>3914590</v>
      </c>
      <c r="E25" s="10">
        <v>17032617.690000001</v>
      </c>
      <c r="F25" s="16">
        <v>0</v>
      </c>
      <c r="G25" s="10">
        <v>9960.1299999999992</v>
      </c>
      <c r="H25" s="10">
        <v>1029328.89</v>
      </c>
      <c r="I25" s="11">
        <v>0</v>
      </c>
      <c r="J25" s="10">
        <v>13056.7</v>
      </c>
      <c r="K25" s="10">
        <v>177979.5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f t="shared" si="6"/>
        <v>1230325.22</v>
      </c>
    </row>
    <row r="26" spans="3:18" x14ac:dyDescent="0.25">
      <c r="C26" s="4" t="s">
        <v>15</v>
      </c>
      <c r="D26" s="10">
        <v>7993100</v>
      </c>
      <c r="E26" s="10">
        <v>28099413.02</v>
      </c>
      <c r="F26" s="16">
        <v>0</v>
      </c>
      <c r="G26" s="10">
        <v>137760</v>
      </c>
      <c r="H26" s="10">
        <v>496118.7</v>
      </c>
      <c r="I26" s="10">
        <v>92119.16</v>
      </c>
      <c r="J26" s="10">
        <v>162186.67000000001</v>
      </c>
      <c r="K26" s="10">
        <v>37760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f t="shared" si="6"/>
        <v>925944.53</v>
      </c>
    </row>
    <row r="27" spans="3:18" x14ac:dyDescent="0.25">
      <c r="C27" s="4" t="s">
        <v>16</v>
      </c>
      <c r="D27" s="10">
        <v>3244000</v>
      </c>
      <c r="E27" s="10">
        <v>3244000</v>
      </c>
      <c r="F27" s="16">
        <v>0</v>
      </c>
      <c r="G27" s="11">
        <v>0</v>
      </c>
      <c r="H27" s="11">
        <v>0</v>
      </c>
      <c r="I27" s="11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f t="shared" si="6"/>
        <v>0</v>
      </c>
    </row>
    <row r="28" spans="3:18" x14ac:dyDescent="0.25">
      <c r="C28" s="3" t="s">
        <v>17</v>
      </c>
      <c r="D28" s="9">
        <f>+D29+D30+D31+D32+D33+D34+D35+D36+D37</f>
        <v>37811431</v>
      </c>
      <c r="E28" s="9">
        <f>+E29+E30+E31+E32+E33+E34+E35+E36+E37</f>
        <v>47824551.409999996</v>
      </c>
      <c r="F28" s="17">
        <f t="shared" ref="F28:L28" si="7">+F29+F30+F31+F32+F33+F34+F35+F36+F37</f>
        <v>0</v>
      </c>
      <c r="G28" s="9">
        <f t="shared" si="7"/>
        <v>27000</v>
      </c>
      <c r="H28" s="9">
        <f t="shared" si="7"/>
        <v>483901.42999999993</v>
      </c>
      <c r="I28" s="9">
        <f t="shared" si="7"/>
        <v>3087116.8099999996</v>
      </c>
      <c r="J28" s="9">
        <f t="shared" si="7"/>
        <v>1530108.7</v>
      </c>
      <c r="K28" s="9">
        <f t="shared" si="7"/>
        <v>27360.010000000002</v>
      </c>
      <c r="L28" s="9">
        <f t="shared" si="7"/>
        <v>0</v>
      </c>
      <c r="M28" s="9">
        <f t="shared" ref="M28:Q28" si="8">+M29+M30+M31+M32+M33+M34+M35+M36+M37</f>
        <v>0</v>
      </c>
      <c r="N28" s="9">
        <f t="shared" si="8"/>
        <v>0</v>
      </c>
      <c r="O28" s="9">
        <f t="shared" si="8"/>
        <v>0</v>
      </c>
      <c r="P28" s="9">
        <f t="shared" si="8"/>
        <v>0</v>
      </c>
      <c r="Q28" s="9">
        <f t="shared" si="8"/>
        <v>0</v>
      </c>
      <c r="R28" s="9">
        <f t="shared" ref="R28" si="9">+R29+R30+R31+R32+R33+R34+R35+R36+R37</f>
        <v>5155486.9499999993</v>
      </c>
    </row>
    <row r="29" spans="3:18" x14ac:dyDescent="0.25">
      <c r="C29" s="4" t="s">
        <v>18</v>
      </c>
      <c r="D29" s="10">
        <v>1553820</v>
      </c>
      <c r="E29" s="10">
        <v>2529809.12</v>
      </c>
      <c r="F29" s="16">
        <v>0</v>
      </c>
      <c r="G29" s="10">
        <v>27000</v>
      </c>
      <c r="H29" s="10">
        <v>260355.3</v>
      </c>
      <c r="I29" s="10">
        <v>18000</v>
      </c>
      <c r="J29" s="10">
        <v>34987.300000000003</v>
      </c>
      <c r="K29" s="10">
        <v>18760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f>+F29+G29+H29+I29+J29+K29+L29+M29+N29+O29+P29+Q29</f>
        <v>359102.6</v>
      </c>
    </row>
    <row r="30" spans="3:18" x14ac:dyDescent="0.25">
      <c r="C30" s="4" t="s">
        <v>19</v>
      </c>
      <c r="D30" s="10">
        <v>3810000</v>
      </c>
      <c r="E30" s="10">
        <v>3810000</v>
      </c>
      <c r="F30" s="16">
        <v>0</v>
      </c>
      <c r="G30" s="11">
        <v>0</v>
      </c>
      <c r="H30" s="11">
        <v>0</v>
      </c>
      <c r="I30" s="11">
        <v>0</v>
      </c>
      <c r="J30" s="10">
        <v>75.27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f t="shared" ref="R30:R37" si="10">+F30+G30+H30+I30+J30+K30+L30+M30+N30+O30+P30+Q30</f>
        <v>75.27</v>
      </c>
    </row>
    <row r="31" spans="3:18" x14ac:dyDescent="0.25">
      <c r="C31" s="4" t="s">
        <v>20</v>
      </c>
      <c r="D31" s="10">
        <v>6561600</v>
      </c>
      <c r="E31" s="10">
        <v>6561600</v>
      </c>
      <c r="F31" s="16">
        <v>0</v>
      </c>
      <c r="G31" s="11">
        <v>0</v>
      </c>
      <c r="H31" s="10">
        <v>17831.8</v>
      </c>
      <c r="I31" s="10">
        <v>651638.48</v>
      </c>
      <c r="J31" s="10">
        <v>12704.16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f t="shared" si="10"/>
        <v>682174.44000000006</v>
      </c>
    </row>
    <row r="32" spans="3:18" x14ac:dyDescent="0.25">
      <c r="C32" s="4" t="s">
        <v>21</v>
      </c>
      <c r="D32" s="10">
        <v>736120</v>
      </c>
      <c r="E32" s="10">
        <v>736120</v>
      </c>
      <c r="F32" s="16">
        <v>0</v>
      </c>
      <c r="G32" s="11">
        <v>0</v>
      </c>
      <c r="H32" s="11">
        <v>0</v>
      </c>
      <c r="I32" s="11">
        <v>0</v>
      </c>
      <c r="J32" s="10">
        <v>36916.5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f t="shared" si="10"/>
        <v>36916.5</v>
      </c>
    </row>
    <row r="33" spans="3:18" x14ac:dyDescent="0.25">
      <c r="C33" s="4" t="s">
        <v>22</v>
      </c>
      <c r="D33" s="10">
        <v>650000</v>
      </c>
      <c r="E33" s="10">
        <v>2524382.9</v>
      </c>
      <c r="F33" s="16">
        <v>0</v>
      </c>
      <c r="G33" s="11">
        <v>0</v>
      </c>
      <c r="H33" s="10">
        <v>1090</v>
      </c>
      <c r="I33" s="10">
        <v>508023.18</v>
      </c>
      <c r="J33" s="10">
        <v>225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f t="shared" si="10"/>
        <v>509338.18</v>
      </c>
    </row>
    <row r="34" spans="3:18" x14ac:dyDescent="0.25">
      <c r="C34" s="4" t="s">
        <v>23</v>
      </c>
      <c r="D34" s="10">
        <v>680000</v>
      </c>
      <c r="E34" s="10">
        <v>6417642.7999999998</v>
      </c>
      <c r="F34" s="16">
        <v>0</v>
      </c>
      <c r="G34" s="11">
        <v>0</v>
      </c>
      <c r="H34" s="10">
        <v>23384.73</v>
      </c>
      <c r="I34" s="11">
        <v>0</v>
      </c>
      <c r="J34" s="10">
        <v>230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f t="shared" si="10"/>
        <v>23614.73</v>
      </c>
    </row>
    <row r="35" spans="3:18" x14ac:dyDescent="0.25">
      <c r="C35" s="4" t="s">
        <v>24</v>
      </c>
      <c r="D35" s="10">
        <v>8196685</v>
      </c>
      <c r="E35" s="10">
        <v>8196685</v>
      </c>
      <c r="F35" s="16">
        <v>0</v>
      </c>
      <c r="G35" s="11">
        <v>0</v>
      </c>
      <c r="H35" s="10">
        <v>38651.379999999997</v>
      </c>
      <c r="I35" s="10">
        <v>1451714.68</v>
      </c>
      <c r="J35" s="10">
        <v>1432090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f t="shared" si="10"/>
        <v>2922456.0599999996</v>
      </c>
    </row>
    <row r="36" spans="3:18" x14ac:dyDescent="0.25">
      <c r="C36" s="4" t="s">
        <v>25</v>
      </c>
      <c r="D36" s="10">
        <v>0</v>
      </c>
      <c r="E36" s="10">
        <v>0</v>
      </c>
      <c r="F36" s="16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0">
        <f t="shared" si="10"/>
        <v>0</v>
      </c>
    </row>
    <row r="37" spans="3:18" x14ac:dyDescent="0.25">
      <c r="C37" s="4" t="s">
        <v>26</v>
      </c>
      <c r="D37" s="10">
        <v>15623206</v>
      </c>
      <c r="E37" s="10">
        <v>17048311.59</v>
      </c>
      <c r="F37" s="16">
        <v>0</v>
      </c>
      <c r="G37" s="11">
        <v>0</v>
      </c>
      <c r="H37" s="10">
        <v>142588.22</v>
      </c>
      <c r="I37" s="10">
        <v>457740.47</v>
      </c>
      <c r="J37" s="10">
        <v>12880.47</v>
      </c>
      <c r="K37" s="10">
        <v>8600.01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f t="shared" si="10"/>
        <v>621809.16999999993</v>
      </c>
    </row>
    <row r="38" spans="3:18" x14ac:dyDescent="0.25">
      <c r="C38" s="3" t="s">
        <v>27</v>
      </c>
      <c r="D38" s="9">
        <f>+D39+D40+D41+D42+D43+D44+D45+D46</f>
        <v>0</v>
      </c>
      <c r="E38" s="9">
        <f>+E39+E40+E41+E42+E43+E44+E45</f>
        <v>0</v>
      </c>
      <c r="F38" s="17">
        <f t="shared" ref="F38:L38" si="11">+F39+F40+F41+F42+F43+F44+F45</f>
        <v>0</v>
      </c>
      <c r="G38" s="12">
        <f t="shared" si="11"/>
        <v>0</v>
      </c>
      <c r="H38" s="9">
        <f t="shared" si="11"/>
        <v>264416.24</v>
      </c>
      <c r="I38" s="12">
        <f t="shared" si="11"/>
        <v>0</v>
      </c>
      <c r="J38" s="9">
        <f t="shared" si="11"/>
        <v>-264416.24</v>
      </c>
      <c r="K38" s="12">
        <f t="shared" si="11"/>
        <v>0</v>
      </c>
      <c r="L38" s="12">
        <f t="shared" si="11"/>
        <v>0</v>
      </c>
      <c r="M38" s="12">
        <f t="shared" ref="M38:Q38" si="12">+M39+M40+M41+M42+M43+M44+M45</f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9">
        <f t="shared" ref="R38" si="13">+R39+R40+R41+R42+R43+R44+R45</f>
        <v>0</v>
      </c>
    </row>
    <row r="39" spans="3:18" x14ac:dyDescent="0.25">
      <c r="C39" s="4" t="s">
        <v>28</v>
      </c>
      <c r="D39" s="10">
        <v>0</v>
      </c>
      <c r="E39" s="10">
        <v>0</v>
      </c>
      <c r="F39" s="16">
        <v>0</v>
      </c>
      <c r="G39" s="11">
        <v>0</v>
      </c>
      <c r="H39" s="10">
        <v>264416.24</v>
      </c>
      <c r="I39" s="11">
        <v>0</v>
      </c>
      <c r="J39" s="10">
        <v>-264416.24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0">
        <f>+F39+G39+H39+I39+J39+K39+L39+M39+N39+O39+P39+Q39</f>
        <v>0</v>
      </c>
    </row>
    <row r="40" spans="3:18" x14ac:dyDescent="0.25">
      <c r="C40" s="4" t="s">
        <v>29</v>
      </c>
      <c r="D40" s="10">
        <v>0</v>
      </c>
      <c r="E40" s="10">
        <v>0</v>
      </c>
      <c r="F40" s="16">
        <v>0</v>
      </c>
      <c r="G40" s="11">
        <v>0</v>
      </c>
      <c r="H40" s="10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0">
        <f t="shared" ref="R40:R53" si="14">+F40+G40+H40+I40+J40+K40+L40+M40+N40+O40+P40+Q40</f>
        <v>0</v>
      </c>
    </row>
    <row r="41" spans="3:18" x14ac:dyDescent="0.25">
      <c r="C41" s="4" t="s">
        <v>30</v>
      </c>
      <c r="D41" s="10">
        <v>0</v>
      </c>
      <c r="E41" s="10">
        <v>0</v>
      </c>
      <c r="F41" s="16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f t="shared" si="14"/>
        <v>0</v>
      </c>
    </row>
    <row r="42" spans="3:18" x14ac:dyDescent="0.25">
      <c r="C42" s="4" t="s">
        <v>31</v>
      </c>
      <c r="D42" s="10">
        <v>0</v>
      </c>
      <c r="E42" s="10">
        <v>0</v>
      </c>
      <c r="F42" s="16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f t="shared" si="14"/>
        <v>0</v>
      </c>
    </row>
    <row r="43" spans="3:18" x14ac:dyDescent="0.25">
      <c r="C43" s="4" t="s">
        <v>32</v>
      </c>
      <c r="D43" s="10">
        <v>0</v>
      </c>
      <c r="E43" s="10">
        <v>0</v>
      </c>
      <c r="F43" s="16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f t="shared" si="14"/>
        <v>0</v>
      </c>
    </row>
    <row r="44" spans="3:18" x14ac:dyDescent="0.25">
      <c r="C44" s="4" t="s">
        <v>33</v>
      </c>
      <c r="D44" s="10">
        <v>0</v>
      </c>
      <c r="E44" s="10">
        <v>0</v>
      </c>
      <c r="F44" s="16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f t="shared" si="14"/>
        <v>0</v>
      </c>
    </row>
    <row r="45" spans="3:18" x14ac:dyDescent="0.25">
      <c r="C45" s="4" t="s">
        <v>34</v>
      </c>
      <c r="D45" s="10">
        <v>0</v>
      </c>
      <c r="E45" s="10">
        <v>0</v>
      </c>
      <c r="F45" s="16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f t="shared" si="14"/>
        <v>0</v>
      </c>
    </row>
    <row r="46" spans="3:18" x14ac:dyDescent="0.25">
      <c r="C46" s="4" t="s">
        <v>35</v>
      </c>
      <c r="D46" s="9">
        <f>+D47+D48+D49+D50+D51+D52+D53</f>
        <v>0</v>
      </c>
      <c r="E46" s="9">
        <f>+E47+E48+E49+E50+E51+E52+E53</f>
        <v>0</v>
      </c>
      <c r="F46" s="17">
        <f t="shared" ref="F46:L46" si="15">+F47+F48+F49+F50+F51+F52+F53</f>
        <v>0</v>
      </c>
      <c r="G46" s="12">
        <f t="shared" si="15"/>
        <v>0</v>
      </c>
      <c r="H46" s="12">
        <f t="shared" si="15"/>
        <v>0</v>
      </c>
      <c r="I46" s="12">
        <f t="shared" si="15"/>
        <v>0</v>
      </c>
      <c r="J46" s="12">
        <f t="shared" si="15"/>
        <v>0</v>
      </c>
      <c r="K46" s="12">
        <f t="shared" si="15"/>
        <v>0</v>
      </c>
      <c r="L46" s="12">
        <f t="shared" si="15"/>
        <v>0</v>
      </c>
      <c r="M46" s="12">
        <f t="shared" ref="M46:Q46" si="16">+M47+M48+M49+M50+M51+M52+M53</f>
        <v>0</v>
      </c>
      <c r="N46" s="12">
        <f t="shared" si="16"/>
        <v>0</v>
      </c>
      <c r="O46" s="12">
        <f t="shared" si="16"/>
        <v>0</v>
      </c>
      <c r="P46" s="12">
        <f t="shared" si="16"/>
        <v>0</v>
      </c>
      <c r="Q46" s="12">
        <f t="shared" si="16"/>
        <v>0</v>
      </c>
      <c r="R46" s="11">
        <f t="shared" si="14"/>
        <v>0</v>
      </c>
    </row>
    <row r="47" spans="3:18" x14ac:dyDescent="0.25">
      <c r="C47" s="3" t="s">
        <v>36</v>
      </c>
      <c r="D47" s="10">
        <f>+D48+D49+D50+D51+D52+D53</f>
        <v>0</v>
      </c>
      <c r="E47" s="10">
        <v>0</v>
      </c>
      <c r="F47" s="16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f t="shared" si="14"/>
        <v>0</v>
      </c>
    </row>
    <row r="48" spans="3:18" x14ac:dyDescent="0.25">
      <c r="C48" s="4" t="s">
        <v>37</v>
      </c>
      <c r="D48" s="11">
        <v>0</v>
      </c>
      <c r="E48" s="11">
        <v>0</v>
      </c>
      <c r="F48" s="16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f t="shared" si="14"/>
        <v>0</v>
      </c>
    </row>
    <row r="49" spans="3:18" x14ac:dyDescent="0.25">
      <c r="C49" s="4" t="s">
        <v>38</v>
      </c>
      <c r="D49" s="11">
        <v>0</v>
      </c>
      <c r="E49" s="11">
        <v>0</v>
      </c>
      <c r="F49" s="16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f t="shared" si="14"/>
        <v>0</v>
      </c>
    </row>
    <row r="50" spans="3:18" x14ac:dyDescent="0.25">
      <c r="C50" s="4" t="s">
        <v>39</v>
      </c>
      <c r="D50" s="11">
        <v>0</v>
      </c>
      <c r="E50" s="11">
        <v>0</v>
      </c>
      <c r="F50" s="16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f t="shared" si="14"/>
        <v>0</v>
      </c>
    </row>
    <row r="51" spans="3:18" x14ac:dyDescent="0.25">
      <c r="C51" s="4" t="s">
        <v>40</v>
      </c>
      <c r="D51" s="11">
        <v>0</v>
      </c>
      <c r="E51" s="11">
        <v>0</v>
      </c>
      <c r="F51" s="16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f t="shared" si="14"/>
        <v>0</v>
      </c>
    </row>
    <row r="52" spans="3:18" x14ac:dyDescent="0.25">
      <c r="C52" s="4" t="s">
        <v>41</v>
      </c>
      <c r="D52" s="11">
        <v>0</v>
      </c>
      <c r="E52" s="11">
        <v>0</v>
      </c>
      <c r="F52" s="16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f t="shared" si="14"/>
        <v>0</v>
      </c>
    </row>
    <row r="53" spans="3:18" x14ac:dyDescent="0.25">
      <c r="C53" s="4" t="s">
        <v>42</v>
      </c>
      <c r="D53" s="11">
        <v>0</v>
      </c>
      <c r="E53" s="11">
        <v>0</v>
      </c>
      <c r="F53" s="16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f t="shared" si="14"/>
        <v>0</v>
      </c>
    </row>
    <row r="54" spans="3:18" x14ac:dyDescent="0.25">
      <c r="C54" s="3" t="s">
        <v>43</v>
      </c>
      <c r="D54" s="9">
        <f>+D55+D56+D57+D58+D59+D60+D61+D62+D63</f>
        <v>33648079</v>
      </c>
      <c r="E54" s="9">
        <f>+E55+E56+E57+E58+E59+E60+E61+E62+E63</f>
        <v>35648079</v>
      </c>
      <c r="F54" s="17">
        <f t="shared" ref="F54:L54" si="17">+F55+F56+F57+F58+F59+F60+F61+F62+F63</f>
        <v>0</v>
      </c>
      <c r="G54" s="12">
        <f t="shared" si="17"/>
        <v>0</v>
      </c>
      <c r="H54" s="12">
        <f t="shared" si="17"/>
        <v>0</v>
      </c>
      <c r="I54" s="9">
        <f t="shared" si="17"/>
        <v>1094337.92</v>
      </c>
      <c r="J54" s="9">
        <f t="shared" si="17"/>
        <v>238016.01</v>
      </c>
      <c r="K54" s="9">
        <f t="shared" si="17"/>
        <v>264471.95</v>
      </c>
      <c r="L54" s="9">
        <f t="shared" si="17"/>
        <v>0</v>
      </c>
      <c r="M54" s="9">
        <f t="shared" ref="M54:Q54" si="18">+M55+M56+M57+M58+M59+M60+M61+M62+M63</f>
        <v>0</v>
      </c>
      <c r="N54" s="9">
        <f t="shared" si="18"/>
        <v>0</v>
      </c>
      <c r="O54" s="9">
        <f t="shared" si="18"/>
        <v>0</v>
      </c>
      <c r="P54" s="9">
        <f t="shared" si="18"/>
        <v>0</v>
      </c>
      <c r="Q54" s="9">
        <f t="shared" si="18"/>
        <v>0</v>
      </c>
      <c r="R54" s="9">
        <f t="shared" ref="R54" si="19">+R55+R56+R57+R58+R59+R60+R61+R62+R63</f>
        <v>1596825.88</v>
      </c>
    </row>
    <row r="55" spans="3:18" x14ac:dyDescent="0.25">
      <c r="C55" s="4" t="s">
        <v>44</v>
      </c>
      <c r="D55" s="10">
        <v>12155850</v>
      </c>
      <c r="E55" s="10">
        <v>14155850</v>
      </c>
      <c r="F55" s="16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1">
        <v>0</v>
      </c>
      <c r="R55" s="10">
        <f>+F55+G55+H55+I55+J55+K55+L55+M55+N55+O55+P55+Q55</f>
        <v>0</v>
      </c>
    </row>
    <row r="56" spans="3:18" x14ac:dyDescent="0.25">
      <c r="C56" s="4" t="s">
        <v>45</v>
      </c>
      <c r="D56" s="10">
        <v>386960</v>
      </c>
      <c r="E56" s="10">
        <v>386960</v>
      </c>
      <c r="F56" s="16">
        <v>0</v>
      </c>
      <c r="G56" s="11">
        <v>0</v>
      </c>
      <c r="H56" s="11">
        <v>0</v>
      </c>
      <c r="I56" s="11">
        <v>0</v>
      </c>
      <c r="J56" s="10">
        <v>238016.01</v>
      </c>
      <c r="K56" s="10">
        <v>13991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0">
        <f t="shared" ref="R56:R63" si="20">+F56+G56+H56+I56+J56+K56+L56+M56+N56+O56+P56+Q56</f>
        <v>252007.01</v>
      </c>
    </row>
    <row r="57" spans="3:18" x14ac:dyDescent="0.25">
      <c r="C57" s="4" t="s">
        <v>46</v>
      </c>
      <c r="D57" s="10">
        <v>0</v>
      </c>
      <c r="E57" s="10">
        <v>0</v>
      </c>
      <c r="F57" s="16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1">
        <v>0</v>
      </c>
      <c r="R57" s="10">
        <f t="shared" si="20"/>
        <v>0</v>
      </c>
    </row>
    <row r="58" spans="3:18" x14ac:dyDescent="0.25">
      <c r="C58" s="4" t="s">
        <v>47</v>
      </c>
      <c r="D58" s="10">
        <v>14000000</v>
      </c>
      <c r="E58" s="10">
        <v>14000000</v>
      </c>
      <c r="F58" s="16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0">
        <f t="shared" si="20"/>
        <v>0</v>
      </c>
    </row>
    <row r="59" spans="3:18" x14ac:dyDescent="0.25">
      <c r="C59" s="4" t="s">
        <v>48</v>
      </c>
      <c r="D59" s="10">
        <v>6291947</v>
      </c>
      <c r="E59" s="10">
        <v>6291947</v>
      </c>
      <c r="F59" s="16">
        <v>0</v>
      </c>
      <c r="G59" s="11">
        <v>0</v>
      </c>
      <c r="H59" s="11">
        <v>0</v>
      </c>
      <c r="I59" s="10">
        <v>0</v>
      </c>
      <c r="J59" s="11">
        <v>0</v>
      </c>
      <c r="K59" s="11">
        <v>0</v>
      </c>
      <c r="L59" s="11">
        <v>0</v>
      </c>
      <c r="M59" s="10">
        <v>0</v>
      </c>
      <c r="N59" s="10">
        <v>0</v>
      </c>
      <c r="O59" s="11">
        <v>0</v>
      </c>
      <c r="P59" s="10">
        <v>0</v>
      </c>
      <c r="Q59" s="11">
        <v>0</v>
      </c>
      <c r="R59" s="10">
        <f t="shared" si="20"/>
        <v>0</v>
      </c>
    </row>
    <row r="60" spans="3:18" x14ac:dyDescent="0.25">
      <c r="C60" s="4" t="s">
        <v>49</v>
      </c>
      <c r="D60" s="10">
        <v>0</v>
      </c>
      <c r="E60" s="10">
        <v>0</v>
      </c>
      <c r="F60" s="16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0">
        <f t="shared" si="20"/>
        <v>0</v>
      </c>
    </row>
    <row r="61" spans="3:18" x14ac:dyDescent="0.25">
      <c r="C61" s="4" t="s">
        <v>50</v>
      </c>
      <c r="D61" s="10">
        <v>0</v>
      </c>
      <c r="E61" s="10">
        <v>0</v>
      </c>
      <c r="F61" s="16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0">
        <f t="shared" si="20"/>
        <v>0</v>
      </c>
    </row>
    <row r="62" spans="3:18" x14ac:dyDescent="0.25">
      <c r="C62" s="4" t="s">
        <v>51</v>
      </c>
      <c r="D62" s="10">
        <v>0</v>
      </c>
      <c r="E62" s="10">
        <v>0</v>
      </c>
      <c r="F62" s="16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f t="shared" si="20"/>
        <v>0</v>
      </c>
    </row>
    <row r="63" spans="3:18" x14ac:dyDescent="0.25">
      <c r="C63" s="4" t="s">
        <v>52</v>
      </c>
      <c r="D63" s="10">
        <v>813322</v>
      </c>
      <c r="E63" s="10">
        <v>813322</v>
      </c>
      <c r="F63" s="16">
        <v>0</v>
      </c>
      <c r="G63" s="11">
        <v>0</v>
      </c>
      <c r="H63" s="11">
        <v>0</v>
      </c>
      <c r="I63" s="10">
        <v>1094337.92</v>
      </c>
      <c r="J63" s="10">
        <v>0</v>
      </c>
      <c r="K63" s="10">
        <v>250480.95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f t="shared" si="20"/>
        <v>1344818.8699999999</v>
      </c>
    </row>
    <row r="64" spans="3:18" x14ac:dyDescent="0.25">
      <c r="C64" s="3" t="s">
        <v>53</v>
      </c>
      <c r="D64" s="9">
        <f>+D65+D66+D67+D68</f>
        <v>14128295</v>
      </c>
      <c r="E64" s="9">
        <f>+E65+E66+E67+E68</f>
        <v>26968678.600000001</v>
      </c>
      <c r="F64" s="17">
        <f t="shared" ref="F64:L64" si="21">+F65+F66+F67+F68</f>
        <v>0</v>
      </c>
      <c r="G64" s="12">
        <f t="shared" si="21"/>
        <v>0</v>
      </c>
      <c r="H64" s="9">
        <f t="shared" si="21"/>
        <v>864111.22</v>
      </c>
      <c r="I64" s="9">
        <f t="shared" si="21"/>
        <v>0</v>
      </c>
      <c r="J64" s="9">
        <f t="shared" si="21"/>
        <v>0</v>
      </c>
      <c r="K64" s="9">
        <f t="shared" si="21"/>
        <v>0</v>
      </c>
      <c r="L64" s="9">
        <f t="shared" si="21"/>
        <v>0</v>
      </c>
      <c r="M64" s="9">
        <f t="shared" ref="M64:Q64" si="22">+M65+M66+M67+M68</f>
        <v>0</v>
      </c>
      <c r="N64" s="9">
        <f t="shared" si="22"/>
        <v>0</v>
      </c>
      <c r="O64" s="9">
        <f t="shared" si="22"/>
        <v>0</v>
      </c>
      <c r="P64" s="9">
        <f t="shared" si="22"/>
        <v>0</v>
      </c>
      <c r="Q64" s="9">
        <f t="shared" si="22"/>
        <v>0</v>
      </c>
      <c r="R64" s="9">
        <f t="shared" ref="R64" si="23">+R65+R66+R67+R68</f>
        <v>864111.22</v>
      </c>
    </row>
    <row r="65" spans="3:18" x14ac:dyDescent="0.25">
      <c r="C65" s="4" t="s">
        <v>54</v>
      </c>
      <c r="D65" s="10">
        <v>14128295</v>
      </c>
      <c r="E65" s="10">
        <v>25216620.91</v>
      </c>
      <c r="F65" s="16">
        <v>0</v>
      </c>
      <c r="G65" s="11">
        <v>0</v>
      </c>
      <c r="H65" s="10">
        <v>864111.22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f>+F65+G65+H65+I65+J65+K65+L65+M65+N65+O65+P65+Q65</f>
        <v>864111.22</v>
      </c>
    </row>
    <row r="66" spans="3:18" x14ac:dyDescent="0.25">
      <c r="C66" s="4" t="s">
        <v>55</v>
      </c>
      <c r="D66" s="10">
        <v>0</v>
      </c>
      <c r="E66" s="10">
        <v>0</v>
      </c>
      <c r="F66" s="16">
        <v>0</v>
      </c>
      <c r="G66" s="11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f t="shared" ref="R66:R68" si="24">+F66+G66+H66+I66+J66+K66+L66+M66+N66+O66+P66+Q66</f>
        <v>0</v>
      </c>
    </row>
    <row r="67" spans="3:18" x14ac:dyDescent="0.25">
      <c r="C67" s="4" t="s">
        <v>56</v>
      </c>
      <c r="D67" s="10">
        <v>0</v>
      </c>
      <c r="E67" s="10">
        <v>0</v>
      </c>
      <c r="F67" s="16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f t="shared" si="24"/>
        <v>0</v>
      </c>
    </row>
    <row r="68" spans="3:18" x14ac:dyDescent="0.25">
      <c r="C68" s="4" t="s">
        <v>57</v>
      </c>
      <c r="D68" s="10">
        <v>0</v>
      </c>
      <c r="E68" s="10">
        <v>1752057.69</v>
      </c>
      <c r="F68" s="16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f t="shared" si="24"/>
        <v>0</v>
      </c>
    </row>
    <row r="69" spans="3:18" x14ac:dyDescent="0.25">
      <c r="C69" s="3" t="s">
        <v>58</v>
      </c>
      <c r="D69" s="9">
        <f>+D70+D71</f>
        <v>0</v>
      </c>
      <c r="E69" s="9">
        <f>+E70+E71</f>
        <v>0</v>
      </c>
      <c r="F69" s="17">
        <f t="shared" ref="F69:L69" si="25">+F70+F71</f>
        <v>0</v>
      </c>
      <c r="G69" s="12">
        <f t="shared" si="25"/>
        <v>0</v>
      </c>
      <c r="H69" s="12">
        <f t="shared" si="25"/>
        <v>0</v>
      </c>
      <c r="I69" s="12">
        <f t="shared" si="25"/>
        <v>0</v>
      </c>
      <c r="J69" s="12">
        <f t="shared" si="25"/>
        <v>0</v>
      </c>
      <c r="K69" s="12">
        <f t="shared" si="25"/>
        <v>0</v>
      </c>
      <c r="L69" s="12">
        <f t="shared" si="25"/>
        <v>0</v>
      </c>
      <c r="M69" s="12">
        <f t="shared" ref="M69:Q69" si="26">+M70+M71</f>
        <v>0</v>
      </c>
      <c r="N69" s="12">
        <f t="shared" si="26"/>
        <v>0</v>
      </c>
      <c r="O69" s="12">
        <f t="shared" si="26"/>
        <v>0</v>
      </c>
      <c r="P69" s="12">
        <f t="shared" si="26"/>
        <v>0</v>
      </c>
      <c r="Q69" s="12">
        <f t="shared" si="26"/>
        <v>0</v>
      </c>
      <c r="R69" s="12">
        <f t="shared" ref="R69" si="27">+R70+R71</f>
        <v>0</v>
      </c>
    </row>
    <row r="70" spans="3:18" x14ac:dyDescent="0.25">
      <c r="C70" s="4" t="s">
        <v>59</v>
      </c>
      <c r="D70" s="10">
        <v>0</v>
      </c>
      <c r="E70" s="10">
        <v>0</v>
      </c>
      <c r="F70" s="16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f>+F70+G70+H70+I70+J70+K70+L70+M70+N70+O70+P70+Q70</f>
        <v>0</v>
      </c>
    </row>
    <row r="71" spans="3:18" x14ac:dyDescent="0.25">
      <c r="C71" s="4" t="s">
        <v>60</v>
      </c>
      <c r="D71" s="10">
        <v>0</v>
      </c>
      <c r="E71" s="10">
        <v>0</v>
      </c>
      <c r="F71" s="16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f>+F71+G71+H71+I71+J71+K71+L71+M71+N71+O71+P71+Q71</f>
        <v>0</v>
      </c>
    </row>
    <row r="72" spans="3:18" x14ac:dyDescent="0.25">
      <c r="C72" s="3" t="s">
        <v>61</v>
      </c>
      <c r="D72" s="9">
        <f>+D73+D74+D75</f>
        <v>0</v>
      </c>
      <c r="E72" s="9">
        <f>+E73+E74+E75</f>
        <v>0</v>
      </c>
      <c r="F72" s="17">
        <f t="shared" ref="F72:L72" si="28">+F73+F74+F75</f>
        <v>0</v>
      </c>
      <c r="G72" s="12">
        <f t="shared" si="28"/>
        <v>0</v>
      </c>
      <c r="H72" s="12">
        <f t="shared" si="28"/>
        <v>0</v>
      </c>
      <c r="I72" s="12">
        <f t="shared" si="28"/>
        <v>0</v>
      </c>
      <c r="J72" s="12">
        <f t="shared" si="28"/>
        <v>0</v>
      </c>
      <c r="K72" s="12">
        <f t="shared" si="28"/>
        <v>0</v>
      </c>
      <c r="L72" s="12">
        <f t="shared" si="28"/>
        <v>0</v>
      </c>
      <c r="M72" s="12">
        <f t="shared" ref="M72:Q72" si="29">+M73+M74+M75</f>
        <v>0</v>
      </c>
      <c r="N72" s="12">
        <f t="shared" si="29"/>
        <v>0</v>
      </c>
      <c r="O72" s="12">
        <f t="shared" si="29"/>
        <v>0</v>
      </c>
      <c r="P72" s="12">
        <f t="shared" si="29"/>
        <v>0</v>
      </c>
      <c r="Q72" s="12">
        <f t="shared" si="29"/>
        <v>0</v>
      </c>
      <c r="R72" s="12">
        <f t="shared" ref="R72" si="30">+R73+R74+R75</f>
        <v>0</v>
      </c>
    </row>
    <row r="73" spans="3:18" x14ac:dyDescent="0.25">
      <c r="C73" s="4" t="s">
        <v>62</v>
      </c>
      <c r="D73" s="10">
        <v>0</v>
      </c>
      <c r="E73" s="10">
        <v>0</v>
      </c>
      <c r="F73" s="16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f>+F73+G73+H73+I73+J73+K73+L73+M73+N73+O73+P73+Q73</f>
        <v>0</v>
      </c>
    </row>
    <row r="74" spans="3:18" x14ac:dyDescent="0.25">
      <c r="C74" s="4" t="s">
        <v>63</v>
      </c>
      <c r="D74" s="11">
        <v>0</v>
      </c>
      <c r="E74" s="11">
        <v>0</v>
      </c>
      <c r="F74" s="16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f t="shared" ref="R74:R75" si="31">+F74+G74+H74+I74+J74+K74+L74+M74+N74+O74+P74+Q74</f>
        <v>0</v>
      </c>
    </row>
    <row r="75" spans="3:18" x14ac:dyDescent="0.25">
      <c r="C75" s="4" t="s">
        <v>64</v>
      </c>
      <c r="D75" s="11">
        <v>0</v>
      </c>
      <c r="E75" s="11">
        <v>0</v>
      </c>
      <c r="F75" s="16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f t="shared" si="31"/>
        <v>0</v>
      </c>
    </row>
    <row r="76" spans="3:18" x14ac:dyDescent="0.25">
      <c r="C76" s="8" t="s">
        <v>95</v>
      </c>
      <c r="D76" s="13">
        <f>+D12+D18+D28+D38+D46+D54+D64+D69+D72</f>
        <v>892036398</v>
      </c>
      <c r="E76" s="13">
        <f>+E12+E18+E28+E38+E46+E54+E64+E69+E72</f>
        <v>961201128.39999998</v>
      </c>
      <c r="F76" s="18">
        <f t="shared" ref="F76:L76" si="32">+F12+F18+F28+F38+F46+F54+F64+F69+F72</f>
        <v>1658044.27</v>
      </c>
      <c r="G76" s="13">
        <f t="shared" si="32"/>
        <v>69488920.840000004</v>
      </c>
      <c r="H76" s="13">
        <f t="shared" si="32"/>
        <v>40649232.690000005</v>
      </c>
      <c r="I76" s="13">
        <f t="shared" si="32"/>
        <v>40897620.620000005</v>
      </c>
      <c r="J76" s="13">
        <f t="shared" si="32"/>
        <v>67988742.280000016</v>
      </c>
      <c r="K76" s="13">
        <f t="shared" si="32"/>
        <v>41553280.259999998</v>
      </c>
      <c r="L76" s="13">
        <f t="shared" si="32"/>
        <v>0</v>
      </c>
      <c r="M76" s="13">
        <f t="shared" ref="M76:Q76" si="33">+M12+M18+M28+M38+M46+M54+M64+M69+M72</f>
        <v>0</v>
      </c>
      <c r="N76" s="13">
        <f t="shared" si="33"/>
        <v>0</v>
      </c>
      <c r="O76" s="13">
        <f t="shared" si="33"/>
        <v>0</v>
      </c>
      <c r="P76" s="13">
        <f t="shared" si="33"/>
        <v>0</v>
      </c>
      <c r="Q76" s="13">
        <f t="shared" si="33"/>
        <v>0</v>
      </c>
      <c r="R76" s="13">
        <f t="shared" ref="R76" si="34">+R12+R18+R28+R38+R46+R54+R64+R69+R72</f>
        <v>262235840.96000001</v>
      </c>
    </row>
    <row r="77" spans="3:18" x14ac:dyDescent="0.25">
      <c r="C77" s="1" t="s">
        <v>66</v>
      </c>
      <c r="D77" s="20">
        <f t="shared" ref="D77:R77" si="35">+D78+D81+D84</f>
        <v>0</v>
      </c>
      <c r="E77" s="21">
        <f>+E78+E81+E84</f>
        <v>0</v>
      </c>
      <c r="F77" s="24">
        <f t="shared" si="35"/>
        <v>0</v>
      </c>
      <c r="G77" s="24">
        <f t="shared" si="35"/>
        <v>0</v>
      </c>
      <c r="H77" s="24">
        <f t="shared" si="35"/>
        <v>0</v>
      </c>
      <c r="I77" s="24">
        <f t="shared" si="35"/>
        <v>0</v>
      </c>
      <c r="J77" s="24">
        <f t="shared" si="35"/>
        <v>0</v>
      </c>
      <c r="K77" s="24">
        <f t="shared" si="35"/>
        <v>0</v>
      </c>
      <c r="L77" s="24">
        <f t="shared" si="35"/>
        <v>0</v>
      </c>
      <c r="M77" s="24">
        <f t="shared" si="35"/>
        <v>0</v>
      </c>
      <c r="N77" s="24">
        <f t="shared" si="35"/>
        <v>0</v>
      </c>
      <c r="O77" s="24">
        <f t="shared" si="35"/>
        <v>0</v>
      </c>
      <c r="P77" s="24">
        <f t="shared" si="35"/>
        <v>0</v>
      </c>
      <c r="Q77" s="24">
        <f t="shared" si="35"/>
        <v>0</v>
      </c>
      <c r="R77" s="24">
        <f t="shared" si="35"/>
        <v>0</v>
      </c>
    </row>
    <row r="78" spans="3:18" x14ac:dyDescent="0.25">
      <c r="C78" s="3" t="s">
        <v>67</v>
      </c>
      <c r="D78" s="22">
        <f t="shared" ref="D78:R78" si="36">+D79+D80</f>
        <v>0</v>
      </c>
      <c r="E78" s="21">
        <f>+E79+E80</f>
        <v>0</v>
      </c>
      <c r="F78" s="21">
        <f t="shared" si="36"/>
        <v>0</v>
      </c>
      <c r="G78" s="21">
        <f t="shared" si="36"/>
        <v>0</v>
      </c>
      <c r="H78" s="21">
        <f t="shared" si="36"/>
        <v>0</v>
      </c>
      <c r="I78" s="21">
        <f t="shared" si="36"/>
        <v>0</v>
      </c>
      <c r="J78" s="21">
        <f t="shared" si="36"/>
        <v>0</v>
      </c>
      <c r="K78" s="21">
        <f t="shared" si="36"/>
        <v>0</v>
      </c>
      <c r="L78" s="21">
        <f t="shared" si="36"/>
        <v>0</v>
      </c>
      <c r="M78" s="21">
        <f t="shared" si="36"/>
        <v>0</v>
      </c>
      <c r="N78" s="21">
        <f t="shared" si="36"/>
        <v>0</v>
      </c>
      <c r="O78" s="21">
        <f t="shared" si="36"/>
        <v>0</v>
      </c>
      <c r="P78" s="21">
        <f t="shared" si="36"/>
        <v>0</v>
      </c>
      <c r="Q78" s="21">
        <f t="shared" si="36"/>
        <v>0</v>
      </c>
      <c r="R78" s="21">
        <f t="shared" si="36"/>
        <v>0</v>
      </c>
    </row>
    <row r="79" spans="3:18" x14ac:dyDescent="0.25">
      <c r="C79" s="4" t="s">
        <v>68</v>
      </c>
      <c r="D79" s="23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f>+F79+G79+H79+I79+J79+K79+L79+M79+N79+O79+P79+Q79</f>
        <v>0</v>
      </c>
    </row>
    <row r="80" spans="3:18" x14ac:dyDescent="0.25">
      <c r="C80" s="4" t="s">
        <v>69</v>
      </c>
      <c r="D80" s="23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f>+F80+G80+H80+I80+J80+K80+L80+M80+N80+O80+P80+Q80</f>
        <v>0</v>
      </c>
    </row>
    <row r="81" spans="3:18" x14ac:dyDescent="0.25">
      <c r="C81" s="3" t="s">
        <v>70</v>
      </c>
      <c r="D81" s="22">
        <f t="shared" ref="D81:R81" si="37">+D82+D83</f>
        <v>0</v>
      </c>
      <c r="E81" s="21">
        <f>+E82+E83</f>
        <v>0</v>
      </c>
      <c r="F81" s="21">
        <f t="shared" si="37"/>
        <v>0</v>
      </c>
      <c r="G81" s="21">
        <f t="shared" si="37"/>
        <v>0</v>
      </c>
      <c r="H81" s="21">
        <f t="shared" si="37"/>
        <v>0</v>
      </c>
      <c r="I81" s="21">
        <f t="shared" si="37"/>
        <v>0</v>
      </c>
      <c r="J81" s="21">
        <f t="shared" si="37"/>
        <v>0</v>
      </c>
      <c r="K81" s="21">
        <f t="shared" si="37"/>
        <v>0</v>
      </c>
      <c r="L81" s="21">
        <f t="shared" si="37"/>
        <v>0</v>
      </c>
      <c r="M81" s="21">
        <f t="shared" si="37"/>
        <v>0</v>
      </c>
      <c r="N81" s="21">
        <f t="shared" si="37"/>
        <v>0</v>
      </c>
      <c r="O81" s="21">
        <f t="shared" si="37"/>
        <v>0</v>
      </c>
      <c r="P81" s="21">
        <f t="shared" si="37"/>
        <v>0</v>
      </c>
      <c r="Q81" s="21">
        <f t="shared" si="37"/>
        <v>0</v>
      </c>
      <c r="R81" s="21">
        <f t="shared" si="37"/>
        <v>0</v>
      </c>
    </row>
    <row r="82" spans="3:18" x14ac:dyDescent="0.25">
      <c r="C82" s="4" t="s">
        <v>71</v>
      </c>
      <c r="D82" s="23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f>+F82+G82+H82+I82+J82+K82+L82+M82+N82+O82+P82+Q82</f>
        <v>0</v>
      </c>
    </row>
    <row r="83" spans="3:18" x14ac:dyDescent="0.25">
      <c r="C83" s="4" t="s">
        <v>72</v>
      </c>
      <c r="D83" s="23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f>+F83+G83+H83+I83+J83+K83+L83+M83+N83+O83+P83+Q83</f>
        <v>0</v>
      </c>
    </row>
    <row r="84" spans="3:18" x14ac:dyDescent="0.25">
      <c r="C84" s="3" t="s">
        <v>73</v>
      </c>
      <c r="D84" s="22">
        <f t="shared" ref="D84:R84" si="38">+D85</f>
        <v>0</v>
      </c>
      <c r="E84" s="21">
        <f>+E85</f>
        <v>0</v>
      </c>
      <c r="F84" s="21">
        <f t="shared" si="38"/>
        <v>0</v>
      </c>
      <c r="G84" s="21">
        <f t="shared" si="38"/>
        <v>0</v>
      </c>
      <c r="H84" s="21">
        <f t="shared" si="38"/>
        <v>0</v>
      </c>
      <c r="I84" s="21">
        <f t="shared" si="38"/>
        <v>0</v>
      </c>
      <c r="J84" s="21">
        <f t="shared" si="38"/>
        <v>0</v>
      </c>
      <c r="K84" s="21">
        <f t="shared" si="38"/>
        <v>0</v>
      </c>
      <c r="L84" s="21">
        <f t="shared" si="38"/>
        <v>0</v>
      </c>
      <c r="M84" s="21">
        <f t="shared" si="38"/>
        <v>0</v>
      </c>
      <c r="N84" s="21">
        <f t="shared" si="38"/>
        <v>0</v>
      </c>
      <c r="O84" s="21">
        <f t="shared" si="38"/>
        <v>0</v>
      </c>
      <c r="P84" s="21">
        <f t="shared" si="38"/>
        <v>0</v>
      </c>
      <c r="Q84" s="21">
        <f t="shared" si="38"/>
        <v>0</v>
      </c>
      <c r="R84" s="21">
        <f t="shared" si="38"/>
        <v>0</v>
      </c>
    </row>
    <row r="85" spans="3:18" x14ac:dyDescent="0.25">
      <c r="C85" s="4" t="s">
        <v>74</v>
      </c>
      <c r="D85" s="23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f>+F85+G85+H85+I85+J85+K85+L85+M85+N85+O85+P85+Q85</f>
        <v>0</v>
      </c>
    </row>
    <row r="86" spans="3:18" x14ac:dyDescent="0.25">
      <c r="C86" s="27" t="s">
        <v>96</v>
      </c>
      <c r="D86" s="25">
        <f t="shared" ref="D86:R86" si="39">+D76+D77</f>
        <v>892036398</v>
      </c>
      <c r="E86" s="32">
        <f>+E76+E77</f>
        <v>961201128.39999998</v>
      </c>
      <c r="F86" s="26">
        <f t="shared" si="39"/>
        <v>1658044.27</v>
      </c>
      <c r="G86" s="26">
        <f t="shared" si="39"/>
        <v>69488920.840000004</v>
      </c>
      <c r="H86" s="26">
        <f t="shared" si="39"/>
        <v>40649232.690000005</v>
      </c>
      <c r="I86" s="26">
        <f t="shared" si="39"/>
        <v>40897620.620000005</v>
      </c>
      <c r="J86" s="26">
        <f t="shared" si="39"/>
        <v>67988742.280000016</v>
      </c>
      <c r="K86" s="26">
        <f t="shared" si="39"/>
        <v>41553280.259999998</v>
      </c>
      <c r="L86" s="26">
        <f t="shared" si="39"/>
        <v>0</v>
      </c>
      <c r="M86" s="26">
        <f t="shared" si="39"/>
        <v>0</v>
      </c>
      <c r="N86" s="26">
        <f t="shared" si="39"/>
        <v>0</v>
      </c>
      <c r="O86" s="26">
        <f t="shared" si="39"/>
        <v>0</v>
      </c>
      <c r="P86" s="26">
        <f t="shared" si="39"/>
        <v>0</v>
      </c>
      <c r="Q86" s="26">
        <f t="shared" si="39"/>
        <v>0</v>
      </c>
      <c r="R86" s="26">
        <f t="shared" si="39"/>
        <v>262235840.96000001</v>
      </c>
    </row>
    <row r="87" spans="3:18" ht="15.75" x14ac:dyDescent="0.25">
      <c r="C87" s="47" t="s">
        <v>100</v>
      </c>
    </row>
    <row r="88" spans="3:18" ht="15.75" thickBot="1" x14ac:dyDescent="0.3"/>
    <row r="89" spans="3:18" ht="16.5" thickBot="1" x14ac:dyDescent="0.3">
      <c r="C89" s="48" t="s">
        <v>101</v>
      </c>
      <c r="D89" s="31"/>
    </row>
    <row r="90" spans="3:18" ht="32.25" thickBot="1" x14ac:dyDescent="0.3">
      <c r="C90" s="49" t="s">
        <v>102</v>
      </c>
    </row>
    <row r="91" spans="3:18" ht="63.75" thickBot="1" x14ac:dyDescent="0.3">
      <c r="C91" s="50" t="s">
        <v>103</v>
      </c>
    </row>
    <row r="98" spans="3:4" x14ac:dyDescent="0.25">
      <c r="C98" s="28" t="s">
        <v>97</v>
      </c>
      <c r="D98" s="29"/>
    </row>
    <row r="99" spans="3:4" x14ac:dyDescent="0.25">
      <c r="C99" s="30" t="s">
        <v>98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2022-06-01T13:09:40Z</cp:lastPrinted>
  <dcterms:created xsi:type="dcterms:W3CDTF">2021-07-29T18:58:50Z</dcterms:created>
  <dcterms:modified xsi:type="dcterms:W3CDTF">2022-07-10T19:07:18Z</dcterms:modified>
</cp:coreProperties>
</file>