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PORTAL SEPT 2023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30" i="2"/>
  <c r="E28" i="2"/>
  <c r="E26" i="2"/>
  <c r="E23" i="2"/>
  <c r="E18" i="2"/>
  <c r="E12" i="2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<sst xmlns="http://schemas.openxmlformats.org/spreadsheetml/2006/main" count="103" uniqueCount="103">
  <si>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</si>
  <si>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</si>
  <si>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</si>
  <si>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</si>
  <si>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</si>
  <si>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</si>
  <si>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</si>
  <si>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</si>
  <si>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</si>
  <si>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</si>
  <si>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</si>
  <si>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</si>
  <si>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</si>
  <si>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</si>
  <si>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</si>
  <si>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</si>
  <si>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</si>
  <si>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</si>
  <si>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</si>
  <si>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</si>
  <si>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</si>
  <si>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</si>
  <si>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</si>
  <si>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</si>
  <si>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</si>
  <si>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</si>
  <si>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</si>
  <si>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</si>
  <si>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</si>
  <si>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</si>
  <si>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</si>
  <si>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</si>
  <si>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</si>
  <si>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</si>
  <si>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</si>
  <si>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</si>
  <si>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</si>
  <si>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</si>
  <si>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</si>
  <si>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</si>
  <si>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</si>
  <si>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</si>
  <si>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</si>
  <si>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</si>
  <si>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</si>
  <si>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</si>
  <si>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</si>
  <si>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</si>
  <si>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</si>
  <si>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</si>
  <si>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</si>
  <si>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</si>
  <si>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</si>
  <si>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</si>
  <si>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</si>
  <si>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</si>
  <si>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</si>
  <si>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</si>
  <si>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</si>
  <si>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</si>
  <si>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</si>
  <si>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</si>
  <si>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</si>
  <si>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</si>
  <si>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</si>
  <si>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</si>
  <si>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</si>
  <si>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</si>
  <si>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</si>
  <si>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</si>
  <si>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</si>
  <si>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</si>
  <si>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</si>
  <si>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</si>
  <si>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</si>
  <si>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</si>
  <si>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</si>
  <si>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</si>
  <si>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</si>
  <si>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</si>
  <si>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</si>
  <si>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</si>
  <si>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</si>
  <si>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</si>
  <si>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</si>
  <si>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</si>
  <si>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</si>
  <si>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</si>
  <si>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</si>
  <si>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</si>
  <si>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</si>
  <si>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</si>
  <si>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</si>
  <si>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</si>
  <si>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</si>
  <si>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</si>
  <si>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</si>
  <si>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</si>
  <si>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</si>
  <si>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</si>
  <si>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</si>
  <si>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</si>
  <si>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 xml:space="preserve">Total General : FUENTE SIGEF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</si>
</sst>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390010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6" sqref="C86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5.8554687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4" width="14.42578125" customWidth="1"/>
    <col min="15" max="15" width="7.42578125" customWidth="1"/>
    <col min="16" max="16" width="7.85546875" customWidth="1"/>
    <col min="17" max="17" width="7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99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774340500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42252761.609999999</v>
      </c>
      <c r="K12" s="11">
        <f t="shared" si="0"/>
        <v>51548453.780000001</v>
      </c>
      <c r="L12" s="11">
        <f t="shared" si="0"/>
        <v>50133706.670000002</v>
      </c>
      <c r="M12" s="11">
        <f t="shared" ref="M12:Q12" si="1">+M13+M14+M15+M16+M17</f>
        <v>48236603.700000003</v>
      </c>
      <c r="N12" s="11">
        <f t="shared" si="1"/>
        <v>62653451.960000001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436929533.49000007</v>
      </c>
    </row>
    <row r="13" spans="3:19" x14ac:dyDescent="0.25">
      <c r="C13" s="4" t="s">
        <v>2</v>
      </c>
      <c r="D13" s="12">
        <v>527558000</v>
      </c>
      <c r="E13" s="12">
        <v>532108000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31113258.969999999</v>
      </c>
      <c r="K13" s="12">
        <v>40088219.350000001</v>
      </c>
      <c r="L13" s="12">
        <v>38091927.5</v>
      </c>
      <c r="M13" s="12">
        <v>35522211.130000003</v>
      </c>
      <c r="N13" s="12">
        <v>40947613.979999997</v>
      </c>
      <c r="O13" s="12">
        <v>0</v>
      </c>
      <c r="P13" s="12">
        <v>0</v>
      </c>
      <c r="Q13" s="12">
        <v>0</v>
      </c>
      <c r="R13" s="12">
        <f>+F13+G13+H13+I13+J13+K13+L13+M13+N13+O13+P13+Q13</f>
        <v>313588642.15000004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6358774.8099999996</v>
      </c>
      <c r="K14" s="12">
        <v>6494717.5</v>
      </c>
      <c r="L14" s="12">
        <v>6553717.5</v>
      </c>
      <c r="M14" s="12">
        <v>7472717.5</v>
      </c>
      <c r="N14" s="12">
        <v>7472717.5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70432977.730000004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85874.23</v>
      </c>
      <c r="K15" s="12">
        <v>0</v>
      </c>
      <c r="L15" s="12">
        <v>0</v>
      </c>
      <c r="M15" s="12">
        <v>100745.78</v>
      </c>
      <c r="N15" s="12">
        <v>30107.1</v>
      </c>
      <c r="O15" s="12">
        <v>0</v>
      </c>
      <c r="P15" s="12">
        <v>0</v>
      </c>
      <c r="Q15" s="12">
        <v>0</v>
      </c>
      <c r="R15" s="12">
        <f t="shared" si="3"/>
        <v>349930.5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8243640</v>
      </c>
      <c r="O16" s="12">
        <v>0</v>
      </c>
      <c r="P16" s="12">
        <v>0</v>
      </c>
      <c r="Q16" s="12">
        <v>0</v>
      </c>
      <c r="R16" s="12">
        <f t="shared" si="3"/>
        <v>8243640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4694853.5999999996</v>
      </c>
      <c r="K17" s="12">
        <v>4965516.93</v>
      </c>
      <c r="L17" s="12">
        <v>5488061.6699999999</v>
      </c>
      <c r="M17" s="12">
        <v>5140929.29</v>
      </c>
      <c r="N17" s="12">
        <v>5959373.3799999999</v>
      </c>
      <c r="O17" s="12">
        <v>0</v>
      </c>
      <c r="P17" s="12">
        <v>0</v>
      </c>
      <c r="Q17" s="12">
        <v>0</v>
      </c>
      <c r="R17" s="12">
        <f t="shared" si="3"/>
        <v>44314343.110000007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69445802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1946424.8800000001</v>
      </c>
      <c r="K18" s="11">
        <f t="shared" si="4"/>
        <v>2660880.5700000003</v>
      </c>
      <c r="L18" s="11">
        <f t="shared" si="4"/>
        <v>4189529.7800000003</v>
      </c>
      <c r="M18" s="11">
        <f t="shared" ref="M18:Q18" si="5">+M19+M20+M21+M22+M23+M24+M25+M26+M27</f>
        <v>1998350.18</v>
      </c>
      <c r="N18" s="11">
        <f t="shared" si="5"/>
        <v>3411035.05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21489572.200000003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476504.88</v>
      </c>
      <c r="K19" s="12">
        <v>917057.64</v>
      </c>
      <c r="L19" s="12">
        <v>1329080.3999999999</v>
      </c>
      <c r="M19" s="12">
        <v>499068.05</v>
      </c>
      <c r="N19" s="12">
        <v>876682.16</v>
      </c>
      <c r="O19" s="12">
        <v>0</v>
      </c>
      <c r="P19" s="12">
        <v>0</v>
      </c>
      <c r="Q19" s="12">
        <v>0</v>
      </c>
      <c r="R19" s="12">
        <f>+F19+G19+H19+I19+J19+K19+L19+M19+N19+O19+P19+Q19</f>
        <v>7409124.2999999998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219244</v>
      </c>
      <c r="K20" s="12">
        <v>199951</v>
      </c>
      <c r="L20" s="12">
        <v>129428.33</v>
      </c>
      <c r="M20" s="12">
        <v>554584.09</v>
      </c>
      <c r="N20" s="12">
        <v>644268.74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1958009.15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551844.52</v>
      </c>
      <c r="L21" s="12">
        <v>710687.5</v>
      </c>
      <c r="M21" s="12">
        <v>0</v>
      </c>
      <c r="N21" s="12">
        <v>546555</v>
      </c>
      <c r="O21" s="12">
        <v>0</v>
      </c>
      <c r="P21" s="12">
        <v>0</v>
      </c>
      <c r="Q21" s="12">
        <v>0</v>
      </c>
      <c r="R21" s="12">
        <f t="shared" si="6"/>
        <v>2361457.5300000003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2">
        <v>4800</v>
      </c>
      <c r="K22" s="12">
        <v>0</v>
      </c>
      <c r="L22" s="12">
        <v>9820</v>
      </c>
      <c r="M22" s="12">
        <v>4120</v>
      </c>
      <c r="N22" s="12">
        <v>4460</v>
      </c>
      <c r="O22" s="12">
        <v>0</v>
      </c>
      <c r="P22" s="12">
        <v>0</v>
      </c>
      <c r="Q22" s="12">
        <v>0</v>
      </c>
      <c r="R22" s="12">
        <f t="shared" si="6"/>
        <v>23200</v>
      </c>
    </row>
    <row r="23" spans="3:18" x14ac:dyDescent="0.25">
      <c r="C23" s="4" t="s">
        <v>12</v>
      </c>
      <c r="D23" s="12">
        <v>12490619</v>
      </c>
      <c r="E23" s="12">
        <f>12490619-2030390</f>
        <v>10460229</v>
      </c>
      <c r="F23" s="17">
        <v>50000</v>
      </c>
      <c r="G23" s="12">
        <v>0</v>
      </c>
      <c r="H23" s="12">
        <v>100000</v>
      </c>
      <c r="I23" s="12">
        <v>50000</v>
      </c>
      <c r="J23" s="12">
        <v>54720</v>
      </c>
      <c r="K23" s="12">
        <v>50000</v>
      </c>
      <c r="L23" s="12">
        <v>50000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354720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587269.09</v>
      </c>
      <c r="K24" s="12">
        <v>739237.19</v>
      </c>
      <c r="L24" s="12">
        <v>653925.62</v>
      </c>
      <c r="M24" s="12">
        <v>637775.75</v>
      </c>
      <c r="N24" s="12">
        <v>615062.15</v>
      </c>
      <c r="O24" s="12">
        <v>0</v>
      </c>
      <c r="P24" s="12">
        <v>0</v>
      </c>
      <c r="Q24" s="12">
        <v>0</v>
      </c>
      <c r="R24" s="12">
        <f t="shared" si="6"/>
        <v>5767013.5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74150.5</v>
      </c>
      <c r="K25" s="12">
        <v>37522.720000000001</v>
      </c>
      <c r="L25" s="12">
        <v>92234</v>
      </c>
      <c r="M25" s="12">
        <v>107515.19</v>
      </c>
      <c r="N25" s="12">
        <v>152611.23000000001</v>
      </c>
      <c r="O25" s="12">
        <v>0</v>
      </c>
      <c r="P25" s="12">
        <v>0</v>
      </c>
      <c r="Q25" s="12">
        <v>0</v>
      </c>
      <c r="R25" s="12">
        <f t="shared" si="6"/>
        <v>475686.33999999997</v>
      </c>
    </row>
    <row r="26" spans="3:18" x14ac:dyDescent="0.25">
      <c r="C26" s="4" t="s">
        <v>15</v>
      </c>
      <c r="D26" s="12">
        <v>6204998</v>
      </c>
      <c r="E26" s="12">
        <f>6204998</f>
        <v>6204998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306637.07</v>
      </c>
      <c r="K26" s="12">
        <v>154500</v>
      </c>
      <c r="L26" s="12">
        <v>1214353.93</v>
      </c>
      <c r="M26" s="12">
        <v>150063.6</v>
      </c>
      <c r="N26" s="12">
        <v>80051.070000000007</v>
      </c>
      <c r="O26" s="12">
        <v>0</v>
      </c>
      <c r="P26" s="12">
        <v>0</v>
      </c>
      <c r="Q26" s="12">
        <v>0</v>
      </c>
      <c r="R26" s="12">
        <f t="shared" si="6"/>
        <v>2224131.44</v>
      </c>
    </row>
    <row r="27" spans="3:18" x14ac:dyDescent="0.25">
      <c r="C27" s="4" t="s">
        <v>16</v>
      </c>
      <c r="D27" s="12">
        <v>4865497</v>
      </c>
      <c r="E27" s="12">
        <v>4865497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223099.34</v>
      </c>
      <c r="K27" s="12">
        <v>10767.5</v>
      </c>
      <c r="L27" s="12">
        <v>0</v>
      </c>
      <c r="M27" s="12">
        <v>45223.5</v>
      </c>
      <c r="N27" s="12">
        <v>491344.7</v>
      </c>
      <c r="O27" s="12">
        <v>0</v>
      </c>
      <c r="P27" s="12">
        <v>0</v>
      </c>
      <c r="Q27" s="12">
        <v>0</v>
      </c>
      <c r="R27" s="12">
        <f t="shared" si="6"/>
        <v>916229.94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35405135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3334602.16</v>
      </c>
      <c r="K28" s="11">
        <f t="shared" si="7"/>
        <v>1497400.31</v>
      </c>
      <c r="L28" s="11">
        <f t="shared" si="7"/>
        <v>3437681.0199999996</v>
      </c>
      <c r="M28" s="11">
        <f t="shared" ref="M28:Q28" si="8">+M29+M30+M31+M32+M33+M34+M35+M36+M37</f>
        <v>1239369.8299999998</v>
      </c>
      <c r="N28" s="11">
        <f t="shared" si="8"/>
        <v>4240144.7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19168511.990000002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23020.79</v>
      </c>
      <c r="K29" s="12">
        <v>306698.14</v>
      </c>
      <c r="L29" s="12">
        <v>51762</v>
      </c>
      <c r="M29" s="12">
        <v>20199</v>
      </c>
      <c r="N29" s="12">
        <v>6119.6</v>
      </c>
      <c r="O29" s="12">
        <v>0</v>
      </c>
      <c r="P29" s="12">
        <v>0</v>
      </c>
      <c r="Q29" s="12">
        <v>0</v>
      </c>
      <c r="R29" s="12">
        <f>+F29+G29+H29+I29+J29+K29+L29+M29+N29+O29+P29+Q29</f>
        <v>587839.53</v>
      </c>
    </row>
    <row r="30" spans="3:18" x14ac:dyDescent="0.25">
      <c r="C30" s="4" t="s">
        <v>19</v>
      </c>
      <c r="D30" s="12">
        <v>3200000</v>
      </c>
      <c r="E30" s="12">
        <f>3200000</f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287833.03999999998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287833.03999999998</v>
      </c>
    </row>
    <row r="31" spans="3:18" x14ac:dyDescent="0.25">
      <c r="C31" s="4" t="s">
        <v>20</v>
      </c>
      <c r="D31" s="12">
        <v>2140000</v>
      </c>
      <c r="E31" s="12">
        <v>2140000</v>
      </c>
      <c r="F31" s="18">
        <v>0</v>
      </c>
      <c r="G31" s="13">
        <v>0</v>
      </c>
      <c r="H31" s="12">
        <v>0</v>
      </c>
      <c r="I31" s="12">
        <v>566400</v>
      </c>
      <c r="J31" s="12">
        <v>166819.62</v>
      </c>
      <c r="K31" s="12">
        <v>546967.92000000004</v>
      </c>
      <c r="L31" s="12">
        <v>4829.01</v>
      </c>
      <c r="M31" s="12">
        <v>826</v>
      </c>
      <c r="N31" s="12">
        <v>376577.53</v>
      </c>
      <c r="O31" s="12">
        <v>0</v>
      </c>
      <c r="P31" s="12">
        <v>0</v>
      </c>
      <c r="Q31" s="12">
        <v>0</v>
      </c>
      <c r="R31" s="12">
        <f t="shared" si="10"/>
        <v>1662420.08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2120</v>
      </c>
      <c r="K33" s="12">
        <v>61360</v>
      </c>
      <c r="L33" s="12">
        <v>125</v>
      </c>
      <c r="M33" s="12">
        <v>0</v>
      </c>
      <c r="N33" s="12">
        <v>6545.37</v>
      </c>
      <c r="O33" s="12">
        <v>0</v>
      </c>
      <c r="P33" s="12">
        <v>0</v>
      </c>
      <c r="Q33" s="12">
        <v>0</v>
      </c>
      <c r="R33" s="12">
        <f t="shared" si="10"/>
        <v>70150.37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5500</v>
      </c>
      <c r="K34" s="12">
        <v>52392</v>
      </c>
      <c r="L34" s="12">
        <v>720</v>
      </c>
      <c r="M34" s="12">
        <v>30668.2</v>
      </c>
      <c r="N34" s="12">
        <v>1169.83</v>
      </c>
      <c r="O34" s="12">
        <v>0</v>
      </c>
      <c r="P34" s="12">
        <v>0</v>
      </c>
      <c r="Q34" s="12">
        <v>0</v>
      </c>
      <c r="R34" s="12">
        <f t="shared" si="10"/>
        <v>123980.75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2440577.42</v>
      </c>
      <c r="K35" s="12">
        <v>3304</v>
      </c>
      <c r="L35" s="12">
        <v>3371645</v>
      </c>
      <c r="M35" s="12">
        <v>10763</v>
      </c>
      <c r="N35" s="12">
        <v>3369292</v>
      </c>
      <c r="O35" s="12">
        <v>0</v>
      </c>
      <c r="P35" s="12">
        <v>0</v>
      </c>
      <c r="Q35" s="12">
        <v>0</v>
      </c>
      <c r="R35" s="12">
        <f t="shared" si="10"/>
        <v>13474480.620000001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6560050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408731.29</v>
      </c>
      <c r="K37" s="12">
        <v>526678.25</v>
      </c>
      <c r="L37" s="12">
        <v>8600.01</v>
      </c>
      <c r="M37" s="12">
        <v>1176913.6299999999</v>
      </c>
      <c r="N37" s="12">
        <v>480440.37</v>
      </c>
      <c r="O37" s="12">
        <v>0</v>
      </c>
      <c r="P37" s="12">
        <v>0</v>
      </c>
      <c r="Q37" s="12">
        <v>0</v>
      </c>
      <c r="R37" s="12">
        <f t="shared" si="10"/>
        <v>2961807.6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49411190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272285</v>
      </c>
      <c r="K54" s="11">
        <f t="shared" si="17"/>
        <v>642878.16</v>
      </c>
      <c r="L54" s="11">
        <f t="shared" si="17"/>
        <v>4931086.66</v>
      </c>
      <c r="M54" s="11">
        <f t="shared" ref="M54:Q54" si="18">+M55+M56+M57+M58+M59+M60+M61+M62+M63</f>
        <v>705615.75</v>
      </c>
      <c r="N54" s="11">
        <f t="shared" si="18"/>
        <v>5438012.5700000003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17533768.120000001</v>
      </c>
    </row>
    <row r="55" spans="3:18" x14ac:dyDescent="0.25">
      <c r="C55" s="4" t="s">
        <v>44</v>
      </c>
      <c r="D55" s="12">
        <v>27461190</v>
      </c>
      <c r="E55" s="12">
        <f>29461190-1250000</f>
        <v>28211190</v>
      </c>
      <c r="F55" s="18">
        <v>0</v>
      </c>
      <c r="G55" s="13">
        <v>0</v>
      </c>
      <c r="H55" s="13">
        <v>0</v>
      </c>
      <c r="I55" s="13">
        <v>0</v>
      </c>
      <c r="J55" s="12">
        <v>115050</v>
      </c>
      <c r="K55" s="12">
        <v>36948.160000000003</v>
      </c>
      <c r="L55" s="12">
        <v>4931086.66</v>
      </c>
      <c r="M55" s="12">
        <v>45695.5</v>
      </c>
      <c r="N55" s="12">
        <v>4376206.78</v>
      </c>
      <c r="O55" s="12">
        <v>0</v>
      </c>
      <c r="P55" s="12">
        <v>0</v>
      </c>
      <c r="Q55" s="12">
        <v>0</v>
      </c>
      <c r="R55" s="12">
        <f>+F55+G55+H55+I55+J55+K55+L55+M55+N55+O55+P55+Q55</f>
        <v>9504987.1000000015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6000000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20"/>
        <v>5543889.9800000004</v>
      </c>
    </row>
    <row r="59" spans="3:18" x14ac:dyDescent="0.25">
      <c r="C59" s="4" t="s">
        <v>48</v>
      </c>
      <c r="D59" s="12">
        <v>4600000</v>
      </c>
      <c r="E59" s="12">
        <f>4600000</f>
        <v>4600000</v>
      </c>
      <c r="F59" s="18">
        <v>0</v>
      </c>
      <c r="G59" s="13">
        <v>0</v>
      </c>
      <c r="H59" s="13">
        <v>0</v>
      </c>
      <c r="I59" s="12">
        <v>0</v>
      </c>
      <c r="J59" s="12">
        <v>157235</v>
      </c>
      <c r="K59" s="12">
        <v>605930</v>
      </c>
      <c r="L59" s="12">
        <v>0</v>
      </c>
      <c r="M59" s="12">
        <v>0</v>
      </c>
      <c r="N59" s="12">
        <v>324559.64</v>
      </c>
      <c r="O59" s="12">
        <v>0</v>
      </c>
      <c r="P59" s="12">
        <v>0</v>
      </c>
      <c r="Q59" s="12">
        <v>0</v>
      </c>
      <c r="R59" s="12">
        <f t="shared" si="20"/>
        <v>1087724.6400000001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659920.25</v>
      </c>
      <c r="N63" s="12">
        <v>737246.15</v>
      </c>
      <c r="O63" s="12">
        <v>0</v>
      </c>
      <c r="P63" s="12">
        <v>0</v>
      </c>
      <c r="Q63" s="12">
        <v>0</v>
      </c>
      <c r="R63" s="12">
        <f t="shared" si="20"/>
        <v>1397166.4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3991245.14</v>
      </c>
      <c r="K64" s="11">
        <f t="shared" si="21"/>
        <v>7634759.3300000001</v>
      </c>
      <c r="L64" s="11">
        <f t="shared" si="21"/>
        <v>12970499.289999999</v>
      </c>
      <c r="M64" s="11">
        <f t="shared" ref="M64:Q64" si="22">+M65+M66+M67+M68</f>
        <v>3664793.02</v>
      </c>
      <c r="N64" s="11">
        <f t="shared" si="22"/>
        <v>2160231.9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40172277.130000003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3991245.14</v>
      </c>
      <c r="K65" s="12">
        <v>7634759.3300000001</v>
      </c>
      <c r="L65" s="12">
        <v>12970499.289999999</v>
      </c>
      <c r="M65" s="12">
        <v>3664793.02</v>
      </c>
      <c r="N65" s="12">
        <v>2160231.9</v>
      </c>
      <c r="O65" s="12">
        <v>0</v>
      </c>
      <c r="P65" s="12">
        <v>0</v>
      </c>
      <c r="Q65" s="12">
        <v>0</v>
      </c>
      <c r="R65" s="12">
        <f>+F65+G65+H65+I65+J65+K65+L65+M65+N65+O65+P65+Q65</f>
        <v>40172277.130000003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989473392.00999999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51797318.790000007</v>
      </c>
      <c r="K76" s="15">
        <f t="shared" si="32"/>
        <v>63984372.149999999</v>
      </c>
      <c r="L76" s="15">
        <f t="shared" si="32"/>
        <v>75662503.419999987</v>
      </c>
      <c r="M76" s="15">
        <f t="shared" ref="M76:Q76" si="33">+M12+M18+M28+M38+M46+M54+M64+M69+M72</f>
        <v>55844732.480000004</v>
      </c>
      <c r="N76" s="15">
        <f t="shared" si="33"/>
        <v>77902876.180000007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535293662.93000007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989473392.00999999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51797318.790000007</v>
      </c>
      <c r="K86" s="27">
        <f t="shared" si="39"/>
        <v>63984372.149999999</v>
      </c>
      <c r="L86" s="27">
        <f t="shared" si="39"/>
        <v>75662503.419999987</v>
      </c>
      <c r="M86" s="27">
        <f t="shared" si="39"/>
        <v>55844732.480000004</v>
      </c>
      <c r="N86" s="27">
        <f t="shared" si="39"/>
        <v>77902876.180000007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535293662.93000007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2023-09-01T17:41:54Z</cp:lastPrinted>
  <dcterms:created xsi:type="dcterms:W3CDTF">2021-07-29T18:58:50Z</dcterms:created>
  <dcterms:modified xsi:type="dcterms:W3CDTF">2023-10-11T22:02:16Z</dcterms:modified>
</cp:coreProperties>
</file>