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para el portal marzo 2024\"/>
    </mc:Choice>
  </mc:AlternateContent>
  <bookViews>
    <workbookView xWindow="-120" yWindow="-120" windowWidth="29040" windowHeight="15840"/>
  </bookViews>
  <sheets>
    <sheet name="Ejecución del presupuesto marz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E81" i="2"/>
  <c r="E78" i="2"/>
  <c r="E77" i="2"/>
  <c r="E72" i="2"/>
  <c r="E69" i="2"/>
  <c r="E64" i="2"/>
  <c r="E59" i="2"/>
  <c r="E54" i="2"/>
  <c r="E47" i="2"/>
  <c r="E46" i="2" s="1"/>
  <c r="E38" i="2" s="1"/>
  <c r="E37" i="2"/>
  <c r="E28" i="2"/>
  <c r="E26" i="2"/>
  <c r="E18" i="2"/>
  <c r="E17" i="2"/>
  <c r="E14" i="2"/>
  <c r="E13" i="2"/>
  <c r="E12" i="2"/>
  <c r="E76" i="2" l="1"/>
  <c r="E86" i="2" s="1"/>
  <c r="D84" i="2"/>
  <c r="D81" i="2"/>
  <c r="D78" i="2"/>
  <c r="D77" i="2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<sst xmlns="http://schemas.openxmlformats.org/spreadsheetml/2006/main" count="103" uniqueCount="103">
  <si>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</si>
  <si>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</si>
  <si>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</si>
  <si>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</si>
  <si>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</si>
  <si>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</si>
  <si>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</si>
  <si>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</si>
  <si>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</si>
  <si>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</si>
  <si>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</si>
  <si>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</si>
  <si>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</si>
  <si>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</si>
  <si>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</si>
  <si>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</si>
  <si>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</si>
  <si>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</si>
  <si>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</si>
  <si>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</si>
  <si>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</si>
  <si>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</si>
  <si>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</si>
  <si>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</si>
  <si>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</si>
  <si>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</si>
  <si>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</si>
  <si>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</si>
  <si>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</si>
  <si>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</si>
  <si>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</si>
  <si>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</si>
  <si>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</si>
  <si>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</si>
  <si>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</si>
  <si>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</si>
  <si>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</si>
  <si>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</si>
  <si>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</si>
  <si>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</si>
  <si>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</si>
  <si>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</si>
  <si>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</si>
  <si>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</si>
  <si>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</si>
  <si>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</si>
  <si>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</si>
  <si>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</si>
  <si>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</si>
  <si>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</si>
  <si>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</si>
  <si>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</si>
  <si>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</si>
  <si>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</si>
  <si>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</si>
  <si>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</si>
  <si>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</si>
  <si>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</si>
  <si>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</si>
  <si>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</si>
  <si>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</si>
  <si>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</si>
  <si>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</si>
  <si>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</si>
  <si>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</si>
  <si>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</si>
  <si>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</si>
  <si>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</si>
  <si>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</si>
  <si>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</si>
  <si>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</si>
  <si>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</si>
  <si>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</si>
  <si>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</si>
  <si>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</si>
  <si>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</si>
  <si>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</si>
  <si>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</si>
  <si>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</si>
  <si>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</si>
  <si>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</si>
  <si>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</si>
  <si>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</si>
  <si>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</si>
  <si>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</si>
  <si>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</si>
  <si>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</si>
  <si>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</si>
  <si>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</si>
  <si>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</si>
  <si>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</si>
  <si>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</si>
  <si>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</si>
  <si>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</si>
  <si>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</si>
  <si>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</si>
  <si>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</si>
  <si>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</si>
  <si>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</si>
  <si>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2024</t>
  </si>
  <si>
    <t xml:space="preserve">  Enc. Departamento de Presupuesto                                                                                          Director Financiero</t>
  </si>
  <si>
    <t>PREPARADO POR:   Eluvina Mateo Alcantara                                                                           REVISADO POR:   Francisco De león G.</t>
  </si>
  <si>
    <t>Total General: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</si>
</sst>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3" borderId="12" xfId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513835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18" sqref="C18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5" width="17" customWidth="1"/>
    <col min="6" max="6" width="13.85546875" customWidth="1"/>
    <col min="7" max="7" width="14.5703125" customWidth="1"/>
    <col min="8" max="8" width="14.42578125" customWidth="1"/>
    <col min="9" max="9" width="5.85546875" customWidth="1"/>
    <col min="10" max="10" width="6.28515625" customWidth="1"/>
    <col min="11" max="11" width="6" customWidth="1"/>
    <col min="12" max="12" width="5.140625" customWidth="1"/>
    <col min="13" max="13" width="6.5703125" customWidth="1"/>
    <col min="14" max="14" width="6.7109375" customWidth="1"/>
    <col min="15" max="15" width="6.28515625" customWidth="1"/>
    <col min="16" max="16" width="7" customWidth="1"/>
    <col min="17" max="17" width="6.7109375" customWidth="1"/>
    <col min="18" max="18" width="15" customWidth="1"/>
  </cols>
  <sheetData>
    <row r="3" spans="3:19" ht="28.5" customHeight="1" x14ac:dyDescent="0.25">
      <c r="C3" s="39" t="s">
        <v>96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3:19" ht="21" customHeight="1" x14ac:dyDescent="0.25">
      <c r="C4" s="37" t="s">
        <v>97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19" ht="15.75" x14ac:dyDescent="0.25">
      <c r="C5" s="46" t="s">
        <v>99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65</v>
      </c>
      <c r="D9" s="44" t="s">
        <v>92</v>
      </c>
      <c r="E9" s="44" t="s">
        <v>91</v>
      </c>
      <c r="F9" s="48" t="s">
        <v>89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840870091</v>
      </c>
      <c r="E12" s="11">
        <f>+E13+E14+E15+E16+E17</f>
        <v>845767759</v>
      </c>
      <c r="F12" s="16">
        <f t="shared" ref="F12:L12" si="0">+F13+F14+F15+F16+F17</f>
        <v>55393427.240000002</v>
      </c>
      <c r="G12" s="11">
        <f t="shared" si="0"/>
        <v>59031423.790000007</v>
      </c>
      <c r="H12" s="11">
        <f t="shared" si="0"/>
        <v>56593331.510000005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171018182.54000002</v>
      </c>
    </row>
    <row r="13" spans="3:19" x14ac:dyDescent="0.25">
      <c r="C13" s="4" t="s">
        <v>2</v>
      </c>
      <c r="D13" s="12">
        <v>505422490</v>
      </c>
      <c r="E13" s="12">
        <f>505422490+3380000</f>
        <v>508802490</v>
      </c>
      <c r="F13" s="17">
        <v>40359712.109999999</v>
      </c>
      <c r="G13" s="12">
        <v>43846093.270000003</v>
      </c>
      <c r="H13" s="12">
        <v>41508540.770000003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125714346.15000001</v>
      </c>
    </row>
    <row r="14" spans="3:19" x14ac:dyDescent="0.25">
      <c r="C14" s="4" t="s">
        <v>3</v>
      </c>
      <c r="D14" s="12">
        <v>264346213</v>
      </c>
      <c r="E14" s="12">
        <f>264346213+1037500</f>
        <v>265383713</v>
      </c>
      <c r="F14" s="17">
        <v>8921917.5</v>
      </c>
      <c r="G14" s="12">
        <v>9011917.5</v>
      </c>
      <c r="H14" s="12">
        <v>9011917.5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26945752.5</v>
      </c>
    </row>
    <row r="15" spans="3:19" x14ac:dyDescent="0.25">
      <c r="C15" s="4" t="s">
        <v>4</v>
      </c>
      <c r="D15" s="12">
        <v>2000000</v>
      </c>
      <c r="E15" s="12">
        <v>2000000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36">
        <v>0</v>
      </c>
      <c r="E16" s="36">
        <v>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69101388</v>
      </c>
      <c r="E17" s="12">
        <f>69101388+480168</f>
        <v>69581556</v>
      </c>
      <c r="F17" s="17">
        <v>6111797.6299999999</v>
      </c>
      <c r="G17" s="12">
        <v>6173413.0199999996</v>
      </c>
      <c r="H17" s="12">
        <v>6072873.2400000002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18358083.890000001</v>
      </c>
    </row>
    <row r="18" spans="3:18" x14ac:dyDescent="0.25">
      <c r="C18" s="3" t="s">
        <v>7</v>
      </c>
      <c r="D18" s="11">
        <f>+D19+D20+D21+D22+D23+D24+D25+D26+D27</f>
        <v>66126656</v>
      </c>
      <c r="E18" s="11">
        <f>+E19+E20+E21+E22+E23+E24+E25+E26+E27</f>
        <v>66566656</v>
      </c>
      <c r="F18" s="16">
        <f t="shared" ref="F18:L18" si="4">+F19+F20+F21+F22+F23+F24+F25+F26+F27</f>
        <v>967141.54999999993</v>
      </c>
      <c r="G18" s="11">
        <f t="shared" si="4"/>
        <v>6773960.2000000011</v>
      </c>
      <c r="H18" s="11">
        <f t="shared" si="4"/>
        <v>2475409.3899999997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10216511.140000002</v>
      </c>
    </row>
    <row r="19" spans="3:18" x14ac:dyDescent="0.25">
      <c r="C19" s="4" t="s">
        <v>8</v>
      </c>
      <c r="D19" s="12">
        <v>12171531</v>
      </c>
      <c r="E19" s="12">
        <v>12171531</v>
      </c>
      <c r="F19" s="17">
        <v>8612.58</v>
      </c>
      <c r="G19" s="12">
        <v>1475139.38</v>
      </c>
      <c r="H19" s="12">
        <v>1498092.24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2981844.2</v>
      </c>
    </row>
    <row r="20" spans="3:18" x14ac:dyDescent="0.25">
      <c r="C20" s="4" t="s">
        <v>9</v>
      </c>
      <c r="D20" s="12">
        <v>598125</v>
      </c>
      <c r="E20" s="12">
        <v>598125</v>
      </c>
      <c r="F20" s="18">
        <v>0</v>
      </c>
      <c r="G20" s="12">
        <v>7080</v>
      </c>
      <c r="H20" s="12">
        <v>10167.14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17247.14</v>
      </c>
    </row>
    <row r="21" spans="3:18" x14ac:dyDescent="0.25">
      <c r="C21" s="4" t="s">
        <v>10</v>
      </c>
      <c r="D21" s="12">
        <v>10000000</v>
      </c>
      <c r="E21" s="12">
        <v>10000000</v>
      </c>
      <c r="F21" s="18">
        <v>0</v>
      </c>
      <c r="G21" s="13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0</v>
      </c>
    </row>
    <row r="22" spans="3:18" x14ac:dyDescent="0.25">
      <c r="C22" s="4" t="s">
        <v>11</v>
      </c>
      <c r="D22" s="12">
        <v>250000</v>
      </c>
      <c r="E22" s="12">
        <v>250000</v>
      </c>
      <c r="F22" s="18">
        <v>0</v>
      </c>
      <c r="G22" s="13">
        <v>0</v>
      </c>
      <c r="H22" s="12">
        <v>5940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5940</v>
      </c>
    </row>
    <row r="23" spans="3:18" x14ac:dyDescent="0.25">
      <c r="C23" s="4" t="s">
        <v>12</v>
      </c>
      <c r="D23" s="12">
        <v>22070000</v>
      </c>
      <c r="E23" s="12">
        <v>22070000</v>
      </c>
      <c r="F23" s="17">
        <v>0</v>
      </c>
      <c r="G23" s="12">
        <v>241600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241600</v>
      </c>
    </row>
    <row r="24" spans="3:18" x14ac:dyDescent="0.25">
      <c r="C24" s="4" t="s">
        <v>13</v>
      </c>
      <c r="D24" s="12">
        <v>12000000</v>
      </c>
      <c r="E24" s="12">
        <v>12000000</v>
      </c>
      <c r="F24" s="17">
        <v>921528.97</v>
      </c>
      <c r="G24" s="12">
        <v>4600029.82</v>
      </c>
      <c r="H24" s="12">
        <v>709936.01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6231494.7999999998</v>
      </c>
    </row>
    <row r="25" spans="3:18" x14ac:dyDescent="0.25">
      <c r="C25" s="4" t="s">
        <v>14</v>
      </c>
      <c r="D25" s="12">
        <v>4777000</v>
      </c>
      <c r="E25" s="12">
        <v>4777000</v>
      </c>
      <c r="F25" s="18">
        <v>0</v>
      </c>
      <c r="G25" s="12">
        <v>41604.480000000003</v>
      </c>
      <c r="H25" s="12">
        <v>45679.57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87284.05</v>
      </c>
    </row>
    <row r="26" spans="3:18" x14ac:dyDescent="0.25">
      <c r="C26" s="4" t="s">
        <v>15</v>
      </c>
      <c r="D26" s="12">
        <v>3860000</v>
      </c>
      <c r="E26" s="12">
        <f>3860000+440000</f>
        <v>4300000</v>
      </c>
      <c r="F26" s="17">
        <v>37000</v>
      </c>
      <c r="G26" s="12">
        <v>10000</v>
      </c>
      <c r="H26" s="12">
        <v>3019.64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50019.64</v>
      </c>
    </row>
    <row r="27" spans="3:18" x14ac:dyDescent="0.25">
      <c r="C27" s="4" t="s">
        <v>16</v>
      </c>
      <c r="D27" s="12">
        <v>400000</v>
      </c>
      <c r="E27" s="12">
        <v>400000</v>
      </c>
      <c r="F27" s="18">
        <v>0</v>
      </c>
      <c r="G27" s="12">
        <v>398506.52</v>
      </c>
      <c r="H27" s="12">
        <v>202574.79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601081.31000000006</v>
      </c>
    </row>
    <row r="28" spans="3:18" x14ac:dyDescent="0.25">
      <c r="C28" s="3" t="s">
        <v>17</v>
      </c>
      <c r="D28" s="11">
        <f>+D29+D30+D31+D32+D33+D34+D35+D36+D37</f>
        <v>34266664</v>
      </c>
      <c r="E28" s="11">
        <f>+E29+E30+E31+E32+E33+E34+E35+E36+E37</f>
        <v>34399164</v>
      </c>
      <c r="F28" s="16">
        <f t="shared" ref="F28:L28" si="7">+F29+F30+F31+F32+F33+F34+F35+F36+F37</f>
        <v>19680</v>
      </c>
      <c r="G28" s="11">
        <f t="shared" si="7"/>
        <v>265144</v>
      </c>
      <c r="H28" s="11">
        <f t="shared" si="7"/>
        <v>4254941.38</v>
      </c>
      <c r="I28" s="11">
        <f t="shared" si="7"/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4539765.38</v>
      </c>
    </row>
    <row r="29" spans="3:18" x14ac:dyDescent="0.25">
      <c r="C29" s="4" t="s">
        <v>18</v>
      </c>
      <c r="D29" s="12">
        <v>1683000</v>
      </c>
      <c r="E29" s="12">
        <v>1683000</v>
      </c>
      <c r="F29" s="17">
        <v>19680</v>
      </c>
      <c r="G29" s="12">
        <v>10500</v>
      </c>
      <c r="H29" s="12">
        <v>204986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235166</v>
      </c>
    </row>
    <row r="30" spans="3:18" x14ac:dyDescent="0.25">
      <c r="C30" s="4" t="s">
        <v>19</v>
      </c>
      <c r="D30" s="12">
        <v>2450000</v>
      </c>
      <c r="E30" s="12">
        <v>2450000</v>
      </c>
      <c r="F30" s="17">
        <v>0</v>
      </c>
      <c r="G30" s="12">
        <v>0</v>
      </c>
      <c r="H30" s="12">
        <v>76700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76700</v>
      </c>
    </row>
    <row r="31" spans="3:18" x14ac:dyDescent="0.25">
      <c r="C31" s="4" t="s">
        <v>20</v>
      </c>
      <c r="D31" s="12">
        <v>3885300</v>
      </c>
      <c r="E31" s="12">
        <v>3885300</v>
      </c>
      <c r="F31" s="17">
        <v>0</v>
      </c>
      <c r="G31" s="12">
        <v>0</v>
      </c>
      <c r="H31" s="12">
        <v>8879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8879</v>
      </c>
    </row>
    <row r="32" spans="3:18" x14ac:dyDescent="0.25">
      <c r="C32" s="4" t="s">
        <v>21</v>
      </c>
      <c r="D32" s="12">
        <v>503000</v>
      </c>
      <c r="E32" s="12">
        <v>503000</v>
      </c>
      <c r="F32" s="17">
        <v>0</v>
      </c>
      <c r="G32" s="12">
        <v>0</v>
      </c>
      <c r="H32" s="12">
        <v>24780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24780</v>
      </c>
    </row>
    <row r="33" spans="3:18" x14ac:dyDescent="0.25">
      <c r="C33" s="4" t="s">
        <v>22</v>
      </c>
      <c r="D33" s="12">
        <v>1800000</v>
      </c>
      <c r="E33" s="12">
        <v>1800000</v>
      </c>
      <c r="F33" s="17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4" t="s">
        <v>23</v>
      </c>
      <c r="D34" s="12">
        <v>970714</v>
      </c>
      <c r="E34" s="12">
        <v>970714</v>
      </c>
      <c r="F34" s="17">
        <v>0</v>
      </c>
      <c r="G34" s="12">
        <v>19824</v>
      </c>
      <c r="H34" s="12">
        <v>94196.5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114020.5</v>
      </c>
    </row>
    <row r="35" spans="3:18" x14ac:dyDescent="0.25">
      <c r="C35" s="4" t="s">
        <v>24</v>
      </c>
      <c r="D35" s="12">
        <v>16264750</v>
      </c>
      <c r="E35" s="12">
        <v>16264750</v>
      </c>
      <c r="F35" s="17">
        <v>0</v>
      </c>
      <c r="G35" s="12">
        <v>0</v>
      </c>
      <c r="H35" s="12">
        <v>2643949.21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2643949.21</v>
      </c>
    </row>
    <row r="36" spans="3:18" x14ac:dyDescent="0.25">
      <c r="C36" s="4" t="s">
        <v>25</v>
      </c>
      <c r="D36" s="12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4" t="s">
        <v>26</v>
      </c>
      <c r="D37" s="12">
        <v>6709900</v>
      </c>
      <c r="E37" s="12">
        <f>6709900+132500</f>
        <v>6842400</v>
      </c>
      <c r="F37" s="17">
        <v>0</v>
      </c>
      <c r="G37" s="12">
        <v>234820</v>
      </c>
      <c r="H37" s="12">
        <v>1201450.67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1436270.67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1516084798</v>
      </c>
      <c r="E54" s="11">
        <f>+E55+E56+E57+E58+E59+E60+E61+E62+E63</f>
        <v>1516650952</v>
      </c>
      <c r="F54" s="19">
        <f t="shared" ref="F54:L54" si="17">+F55+F56+F57+F58+F59+F60+F61+F62+F63</f>
        <v>0</v>
      </c>
      <c r="G54" s="14">
        <f t="shared" si="17"/>
        <v>0</v>
      </c>
      <c r="H54" s="11">
        <f t="shared" si="17"/>
        <v>94200</v>
      </c>
      <c r="I54" s="11">
        <f t="shared" si="17"/>
        <v>0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94200</v>
      </c>
    </row>
    <row r="55" spans="3:18" x14ac:dyDescent="0.25">
      <c r="C55" s="4" t="s">
        <v>44</v>
      </c>
      <c r="D55" s="12">
        <v>4484798</v>
      </c>
      <c r="E55" s="12">
        <v>4484798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0</v>
      </c>
    </row>
    <row r="56" spans="3:18" x14ac:dyDescent="0.25">
      <c r="C56" s="4" t="s">
        <v>45</v>
      </c>
      <c r="D56" s="12">
        <v>545000</v>
      </c>
      <c r="E56" s="12">
        <v>545000</v>
      </c>
      <c r="F56" s="18">
        <v>0</v>
      </c>
      <c r="G56" s="13">
        <v>0</v>
      </c>
      <c r="H56" s="12">
        <v>94200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94200</v>
      </c>
    </row>
    <row r="57" spans="3:18" x14ac:dyDescent="0.25">
      <c r="C57" s="4" t="s">
        <v>46</v>
      </c>
      <c r="D57" s="12">
        <v>65000</v>
      </c>
      <c r="E57" s="12">
        <v>65000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990000</v>
      </c>
      <c r="E59" s="12">
        <f>990000+566154</f>
        <v>1556154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1510000000</v>
      </c>
      <c r="E63" s="12">
        <v>1510000000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3" t="s">
        <v>53</v>
      </c>
      <c r="D64" s="11">
        <f>+D65+D66+D67+D68</f>
        <v>0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4" t="s">
        <v>54</v>
      </c>
      <c r="D65" s="12">
        <v>0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2457348209</v>
      </c>
      <c r="E76" s="15">
        <f>+E12+E18+E28+E38+E46+E54+E64+E69+E72</f>
        <v>2463384531</v>
      </c>
      <c r="F76" s="20">
        <f t="shared" ref="F76:L76" si="32">+F12+F18+F28+F38+F46+F54+F64+F69+F72</f>
        <v>56380248.789999999</v>
      </c>
      <c r="G76" s="15">
        <f t="shared" si="32"/>
        <v>66070527.99000001</v>
      </c>
      <c r="H76" s="15">
        <f t="shared" si="32"/>
        <v>63417882.280000009</v>
      </c>
      <c r="I76" s="15">
        <f t="shared" si="32"/>
        <v>0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185868659.06000003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2457348209</v>
      </c>
      <c r="E86" s="32">
        <f>+E76+E77</f>
        <v>2463384531</v>
      </c>
      <c r="F86" s="27">
        <f t="shared" ref="F86:R86" si="39">+F76+F77</f>
        <v>56380248.789999999</v>
      </c>
      <c r="G86" s="27">
        <f t="shared" si="39"/>
        <v>66070527.99000001</v>
      </c>
      <c r="H86" s="27">
        <f t="shared" si="39"/>
        <v>63417882.280000009</v>
      </c>
      <c r="I86" s="27">
        <f t="shared" si="39"/>
        <v>0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185868659.06000003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101</v>
      </c>
      <c r="D98" s="30"/>
    </row>
    <row r="99" spans="3:5" x14ac:dyDescent="0.25">
      <c r="C99" s="31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del presupuesto 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2024-04-01T14:49:15Z</cp:lastPrinted>
  <dcterms:created xsi:type="dcterms:W3CDTF">2021-07-29T18:58:50Z</dcterms:created>
  <dcterms:modified xsi:type="dcterms:W3CDTF">2024-04-03T19:05:46Z</dcterms:modified>
</cp:coreProperties>
</file>