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PORTAL SEPT 2023\DOCUMENTACIONES DE FINANZAS\"/>
    </mc:Choice>
  </mc:AlternateContent>
  <bookViews>
    <workbookView xWindow="-120" yWindow="-120" windowWidth="20730" windowHeight="11760" firstSheet="4" activeTab="4"/>
  </bookViews>
  <sheets>
    <sheet name="BG-ENE 23 " sheetId="38" r:id="rId1"/>
    <sheet name="BG-FEB 23  " sheetId="39" r:id="rId2"/>
    <sheet name="BG-MARZ 23" sheetId="41" r:id="rId3"/>
    <sheet name="BG-ABRIL 23" sheetId="45" r:id="rId4"/>
    <sheet name="BG-SEPTIEMBRE" sheetId="49" r:id="rId5"/>
  </sheets>
  <definedNames>
    <definedName name="_xlnm.Print_Area" localSheetId="3">'BG-ABRIL 23'!$A$1:$F$78</definedName>
    <definedName name="_xlnm.Print_Area" localSheetId="0">'BG-ENE 23 '!$A$4:$G$80</definedName>
    <definedName name="_xlnm.Print_Area" localSheetId="1">'BG-FEB 23  '!$A$1:$F$78</definedName>
    <definedName name="_xlnm.Print_Area" localSheetId="2">'BG-MARZ 23'!$A$1:$F$78</definedName>
    <definedName name="_xlnm.Print_Area" localSheetId="4">'BG-SEPTIEMBRE'!$A$1:$F$78</definedName>
  </definedNames>
  <calcPr calcId="162913"/>
</workbook>
</file>

<file path=xl/calcChain.xml><?xml version="1.0" encoding="utf-8"?>
<calcChain xmlns="http://schemas.openxmlformats.org/spreadsheetml/2006/main">
  <c r="E35" i="49" l="1"/>
  <c r="E44" i="49" s="1"/>
  <c r="E58" i="49" l="1"/>
  <c r="E52" i="49"/>
  <c r="E60" i="49" s="1"/>
  <c r="E27" i="49"/>
  <c r="E17" i="49"/>
  <c r="E29" i="49" l="1"/>
  <c r="E64" i="49" s="1"/>
  <c r="E68" i="49" s="1"/>
  <c r="E70" i="49" s="1"/>
  <c r="G59" i="49" l="1"/>
  <c r="E72" i="49"/>
  <c r="E35" i="45" l="1"/>
  <c r="E44" i="45" s="1"/>
  <c r="E58" i="45"/>
  <c r="E52" i="45"/>
  <c r="E27" i="45"/>
  <c r="E60" i="45" l="1"/>
  <c r="E27" i="38"/>
  <c r="E27" i="39"/>
  <c r="E27" i="41"/>
  <c r="E35" i="41" l="1"/>
  <c r="E58" i="41" l="1"/>
  <c r="E52" i="41"/>
  <c r="E44" i="41"/>
  <c r="E36" i="39"/>
  <c r="E60" i="41" l="1"/>
  <c r="E13" i="38"/>
  <c r="E58" i="39" l="1"/>
  <c r="E52" i="39"/>
  <c r="E44" i="39"/>
  <c r="E60" i="39" l="1"/>
  <c r="E36" i="38" l="1"/>
  <c r="E15" i="38"/>
  <c r="E44" i="38" l="1"/>
  <c r="F68" i="38"/>
  <c r="F58" i="38"/>
  <c r="F60" i="38" s="1"/>
  <c r="F70" i="38" s="1"/>
  <c r="E58" i="38"/>
  <c r="E52" i="38"/>
  <c r="F27" i="38"/>
  <c r="F17" i="38"/>
  <c r="F29" i="38" s="1"/>
  <c r="E60" i="38" l="1"/>
  <c r="E17" i="45" l="1"/>
  <c r="E17" i="41"/>
  <c r="E29" i="41" s="1"/>
  <c r="E64" i="41" s="1"/>
  <c r="E17" i="38"/>
  <c r="E29" i="38" s="1"/>
  <c r="E64" i="38" s="1"/>
  <c r="E29" i="45" l="1"/>
  <c r="E68" i="41"/>
  <c r="E70" i="41" s="1"/>
  <c r="G59" i="41" s="1"/>
  <c r="E17" i="39"/>
  <c r="E29" i="39" s="1"/>
  <c r="E68" i="38"/>
  <c r="E72" i="41" l="1"/>
  <c r="E64" i="45"/>
  <c r="E64" i="39"/>
  <c r="E68" i="39" s="1"/>
  <c r="E70" i="39" s="1"/>
  <c r="E72" i="39" s="1"/>
  <c r="E70" i="38"/>
  <c r="E72" i="38" s="1"/>
  <c r="E68" i="45" l="1"/>
  <c r="E70" i="45" l="1"/>
  <c r="G59" i="45" l="1"/>
  <c r="E72" i="45"/>
</calcChain>
</file>

<file path=xl/sharedStrings.xml><?xml version="1.0" encoding="utf-8"?>
<sst xmlns="http://schemas.openxmlformats.org/spreadsheetml/2006/main" count="370" uniqueCount="80">
  <si>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</si>
  <si>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</si>
  <si>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</si>
  <si>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</si>
  <si>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</si>
  <si>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</si>
  <si>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</si>
  <si>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</si>
  <si>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</si>
  <si>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</si>
  <si>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</si>
  <si>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</si>
  <si>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</si>
  <si>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</si>
  <si>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</si>
  <si>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</si>
  <si>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</si>
  <si>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</si>
  <si>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</si>
  <si>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</si>
  <si>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</si>
  <si>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</si>
  <si>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</si>
  <si>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</si>
  <si>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</si>
  <si>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</si>
  <si>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</si>
  <si>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</si>
  <si>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</si>
  <si>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</si>
  <si>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</si>
  <si>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</si>
  <si>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</si>
  <si>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</si>
  <si>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</si>
  <si>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</si>
  <si>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</si>
  <si>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</si>
  <si>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</si>
  <si>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</si>
  <si>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</si>
  <si>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</si>
  <si>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</si>
  <si>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</si>
  <si>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</si>
  <si>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</si>
  <si>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</si>
  <si>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</si>
  <si>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</si>
  <si>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</si>
  <si>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</si>
  <si>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</si>
  <si>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</si>
  <si>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</si>
  <si>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</si>
  <si>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</si>
  <si>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</si>
  <si>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</si>
  <si>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</si>
  <si>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</si>
  <si>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</si>
  <si>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</si>
  <si>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</si>
  <si>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t>Cuentas por Pagar a Largo Plazo:</t>
  </si>
  <si>
    <t>Cuentas por Pagar Honorarios</t>
  </si>
  <si>
    <t>Cuentas por Pagar Notarizaciones y Gastos de Representacion</t>
  </si>
  <si>
    <t>AL 31 DE ENERO 2023</t>
  </si>
  <si>
    <t>Lic. Franciso De Leon</t>
  </si>
  <si>
    <r>
      <t xml:space="preserve">  </t>
    </r>
    <r>
      <rPr>
        <b/>
        <sz val="18"/>
        <color indexed="8"/>
        <rFont val="Times New Roman"/>
        <family val="1"/>
      </rPr>
      <t xml:space="preserve">  Enc. Interina Contabilidad</t>
    </r>
  </si>
  <si>
    <r>
      <t xml:space="preserve"> </t>
    </r>
    <r>
      <rPr>
        <b/>
        <sz val="18"/>
        <color indexed="8"/>
        <rFont val="Times New Roman"/>
        <family val="1"/>
      </rPr>
      <t xml:space="preserve"> Lic. Lilian Gomez</t>
    </r>
  </si>
  <si>
    <t xml:space="preserve">     Director Financiero Interino</t>
  </si>
  <si>
    <t>AL 28 DE FEBRERO 2023</t>
  </si>
  <si>
    <t>Tecnico de Contabilidad</t>
  </si>
  <si>
    <r>
      <t xml:space="preserve"> </t>
    </r>
    <r>
      <rPr>
        <b/>
        <sz val="18"/>
        <color indexed="8"/>
        <rFont val="Times New Roman"/>
        <family val="1"/>
      </rPr>
      <t xml:space="preserve"> Lic. Liliam Gomez</t>
    </r>
  </si>
  <si>
    <t>AL 31 DE MARZO 2023</t>
  </si>
  <si>
    <t>AL 31 DE ABRIL 2023</t>
  </si>
  <si>
    <t xml:space="preserve">     Director Financiero</t>
  </si>
  <si>
    <t>Encargada de Contabilidad</t>
  </si>
  <si>
    <t>AL 30 DE SEPTIEMBRE 2023</t>
  </si>
  <si>
    <r>
      <t xml:space="preserve"> </t>
    </r>
    <r>
      <rPr>
        <b/>
        <sz val="18"/>
        <color indexed="8"/>
        <rFont val="Times New Roman"/>
        <family val="1"/>
      </rPr>
      <t xml:space="preserve"> Licda. María Brito de González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</si>
</sst>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2" fillId="0" borderId="0" xfId="0" applyFont="1"/>
    <xf numFmtId="43" fontId="2" fillId="2" borderId="0" xfId="1" applyFont="1" applyFill="1"/>
    <xf numFmtId="43" fontId="2" fillId="2" borderId="0" xfId="1" applyFont="1" applyFill="1" applyBorder="1"/>
    <xf numFmtId="4" fontId="2" fillId="2" borderId="0" xfId="0" applyNumberFormat="1" applyFont="1" applyFill="1"/>
    <xf numFmtId="43" fontId="2" fillId="2" borderId="0" xfId="0" applyNumberFormat="1" applyFont="1" applyFill="1"/>
    <xf numFmtId="0" fontId="6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indent="3"/>
    </xf>
    <xf numFmtId="0" fontId="7" fillId="2" borderId="0" xfId="0" applyFont="1" applyFill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Alignment="1">
      <alignment horizontal="left" indent="3"/>
    </xf>
    <xf numFmtId="0" fontId="7" fillId="2" borderId="0" xfId="0" applyFont="1" applyFill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Alignment="1">
      <alignment horizontal="right"/>
    </xf>
    <xf numFmtId="43" fontId="7" fillId="2" borderId="0" xfId="0" applyNumberFormat="1" applyFont="1" applyFill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left" indent="5"/>
    </xf>
    <xf numFmtId="0" fontId="7" fillId="2" borderId="0" xfId="0" applyFont="1" applyFill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4" fontId="7" fillId="2" borderId="0" xfId="0" applyNumberFormat="1" applyFont="1" applyFill="1" applyAlignment="1">
      <alignment horizontal="left" indent="1"/>
    </xf>
    <xf numFmtId="166" fontId="7" fillId="2" borderId="0" xfId="0" applyNumberFormat="1" applyFont="1" applyFill="1" applyAlignment="1">
      <alignment horizontal="center"/>
    </xf>
    <xf numFmtId="4" fontId="10" fillId="3" borderId="0" xfId="0" applyNumberFormat="1" applyFont="1" applyFill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 vertical="top"/>
    </xf>
    <xf numFmtId="4" fontId="10" fillId="2" borderId="0" xfId="0" applyNumberFormat="1" applyFont="1" applyFill="1"/>
    <xf numFmtId="43" fontId="7" fillId="2" borderId="0" xfId="1" applyFont="1" applyFill="1" applyBorder="1" applyAlignment="1">
      <alignment horizontal="left" indent="5"/>
    </xf>
    <xf numFmtId="0" fontId="11" fillId="2" borderId="0" xfId="0" applyFont="1" applyFill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/>
    <xf numFmtId="4" fontId="7" fillId="2" borderId="0" xfId="0" applyNumberFormat="1" applyFont="1" applyFill="1" applyAlignment="1">
      <alignment horizontal="left" indent="3"/>
    </xf>
    <xf numFmtId="0" fontId="8" fillId="0" borderId="0" xfId="0" applyFont="1"/>
    <xf numFmtId="4" fontId="7" fillId="0" borderId="0" xfId="0" applyNumberFormat="1" applyFont="1"/>
    <xf numFmtId="4" fontId="8" fillId="0" borderId="3" xfId="1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4" fontId="9" fillId="0" borderId="0" xfId="1" applyNumberFormat="1" applyFont="1" applyFill="1" applyBorder="1" applyAlignment="1">
      <alignment horizontal="right"/>
    </xf>
    <xf numFmtId="4" fontId="8" fillId="0" borderId="2" xfId="1" applyNumberFormat="1" applyFont="1" applyFill="1" applyBorder="1" applyAlignment="1">
      <alignment horizontal="right"/>
    </xf>
    <xf numFmtId="4" fontId="9" fillId="2" borderId="0" xfId="0" applyNumberFormat="1" applyFont="1" applyFill="1"/>
    <xf numFmtId="0" fontId="13" fillId="2" borderId="0" xfId="0" applyFont="1" applyFill="1"/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42862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42862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42862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42862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42862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40481</xdr:colOff>
      <xdr:row>59</xdr:row>
      <xdr:rowOff>0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59532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59532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59532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59532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59532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42862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36195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42862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452437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42862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4819650"/>
          <a:ext cx="309562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42862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114925"/>
          <a:ext cx="309562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42862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41020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40481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7181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42481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36195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452437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4819650"/>
          <a:ext cx="309562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114925"/>
          <a:ext cx="309562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41020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2</xdr:col>
      <xdr:colOff>302418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7181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42481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1060947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BB0786BA-836D-4A7B-8F20-27AD4675D92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C56E5252-3C4B-4434-A514-881B611F130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476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B6F84C13-B154-4AB7-9E54-3E0C3ECB48D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057775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A70DD222-3911-49D5-9D25-0327BFFAE84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3530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DDBF1C56-3D2B-4A3C-821D-017AE9BE7AE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648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51171448-FF66-4699-AFA2-65C3CBE72BC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943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DCC5F92A-C84B-4350-A77F-E0B19F5D4B1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943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4590F066-B2D8-4F67-A085-BA51AA3DB02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943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CBC53BAD-2A9A-498A-94FD-1250DA67CBF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943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283E4AB0-803E-4EAC-95A9-06AAA2152A3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943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A4ABF89F-6430-4436-BC53-2A1CA03967D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6D9713D2-4B85-4463-BC66-9246608F026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8A2424EC-859A-40A3-8815-291E926AC03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14F4B7B2-0B47-49EA-AF13-DE0ABB70D4C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9EA0C9A1-29F3-4EA0-B83F-0B2B6D83940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0A26FB1C-E262-41A8-BC00-D86B9C4E914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6EF09684-DF0F-4B8F-B9AC-E2CD6E16DDE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2FB8452E-A00C-449D-A970-5E0A7F7AF81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AC12CC13-3CC8-4739-8621-8D6D25D4CB7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10EC9FE7-41AE-4755-BEB8-DCE092B3AED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A66A5DAE-F8B5-4663-8BBB-FC36AEFC25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9D1A44CE-F78F-4B02-A350-F558D40734C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10FB1121-103D-40B3-A725-1558DBAC9F1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D011194E-045B-4E1E-B56E-72A8B22CE02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943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296D3752-6789-4DF1-A413-A9FBEE4E905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E2620C57-C4A0-4D56-AB9A-F5154B259F9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4501741C-EC76-48F8-BD66-A89B527F8C6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90B825E4-9857-4FAB-AF8C-7454A0429CE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0180360E-3364-402C-BDBE-008F531AFF7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BB4A0E88-8802-4BCC-A5B0-CB73A4EF034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01C9756E-2978-43C1-8E8A-A62FF1EA26F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7670034F-6F7E-4E1E-97C7-42F7C8819EB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D4201DD1-A165-4E25-AF40-5500518194A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C2C90EF6-EE3A-402D-B6AE-65B80A0F263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1D6EB6F7-6499-444D-9B2C-D3A54EFC1F8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52C8408F-A79F-41E0-9BB7-8B060745D48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F505BD8A-E745-47ED-A2BB-6C89ECDD674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01ECC182-DB7B-47B6-93D7-02E6D25A1ED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2</xdr:col>
      <xdr:colOff>302418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A03EE1A8-1A2D-45F7-920F-3762C2C893B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2418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8B6E1252-B7F7-4EEE-A7B9-941CA4E7DD2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CED008C0-2022-40B3-9AF9-58D9B59A013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9F755EEE-9F33-4FBC-9521-97FC659227E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9E925112-7B6C-4388-AA50-6A1D0B0C485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2231D6F8-79CB-453C-A73B-CBD2478C5B3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4BABFB59-A22D-4BDC-836F-CE21B1610CE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F4913129-87AA-4646-A0A1-ECDE2EAC26F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12693938-7191-4F02-940D-871A0C2E998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AAAB6084-64FC-46A8-8179-CA18286442A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5994EE84-1C56-4399-B2F1-C80858C2F1D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C3D54171-A56D-4A50-9A04-BC011942B1C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A6D347E8-F346-4BFA-8EE8-8D533C66F0B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90591DE8-38BE-47AC-98F9-6F1E727593B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9594A6DE-72D2-488B-8956-7BFC7B76E3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DBB64293-560B-4DF0-ABF3-BFC579EC033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B0B63258-857F-430D-8C9F-43FBC3F6127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DCA5D3F8-DE89-4FA9-8BDA-DB7BE0CD7A7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84B562AF-A4E0-43A5-A7AB-33ED2FB1A55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CA2E9103-88E6-40F3-8135-6ADD7DE354D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B8527070-463C-4868-85DE-576D6638D20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EBDADF42-9FD9-4EE2-BF16-58BB0FD3FA8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E56263FE-8AFD-4DB8-B189-220D77A353B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D9DEDAB8-56F6-4BB6-B2F1-DF0117FAA7E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93C6D171-1087-4A92-A60F-57F775DB7B7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93D2FD10-E691-4E03-B9D6-F46F185A58C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8701B332-2A54-4015-ACA3-5AB1528C499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B9CE940F-4663-4001-A400-36801AFA646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AAA66067-2374-4162-9B92-2835D65F2B7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F8E36630-4B58-4DF5-94B0-51F5D2CD968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312D5E19-90D1-46D9-B10B-54AE121FFDE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EBB7C3E7-3D02-45EF-9C4B-0D02301F41D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3B64A8A6-B3F2-49BB-B24B-3EBFF1519B6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36D8AC7B-E694-46D9-AD0F-1E12162EE32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EC053E11-7CC0-4E44-9460-18FA19FAC57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5C32C712-C84F-4FAF-8D9E-AAA60CF6DC3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CBDE9D1E-9620-4182-8F08-50468FB1261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981BA41D-C027-48F5-8789-A91EE4889EB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9B3A0EA0-9B00-4B68-941F-9C39585383B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4C53500B-516C-4365-8779-BEB8A37EFC6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5DD1C30C-75C8-4BE5-8230-80546FEEA5D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573F49C4-D2F1-478D-BEA6-6C3951DE923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53237498-5EF6-45D5-96C1-266BA49E184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FCE1EF63-8A80-4DB5-90F7-6827296ADFA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BA0F64C8-CBFA-440D-B14C-FF39FD53397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0EDFF9B7-1A6C-4D74-B135-F5BD553FBBA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741237FC-2DD8-46B1-84A3-5B12A0F9E6A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93C0B68A-CF35-4277-AA65-64F46373CC4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E372AD3E-8F20-4D9D-B5EA-B22816F25CD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B05A5700-6293-4973-B848-BE0F3619223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DFAA3832-E4BA-4351-A94B-7059F7A41D6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23C0EB16-37A6-485A-A7CD-A6AF856FF36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6A37A775-FD46-47A5-BF56-B272AE4E3F7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7444F2CB-3388-4E72-A3D9-326AECC9C83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6814C70B-B19C-47FC-801A-F7DF8861D3A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58</xdr:row>
      <xdr:rowOff>295274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12EDAD29-2235-4C47-BD78-43772116F43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1BFFC17F-5747-46ED-BF6E-F3ADAF946EA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44BD522D-772E-41CA-A5D5-1EE2BA3E32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D91DAD2D-6F4F-4B4F-9899-8D4A0D869F8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440EAA9D-667E-4265-B927-DC375E1D3E5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3521E879-1201-423A-9B24-F77143E92CA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DA18B1E8-D918-4C60-B33D-04E27F393AB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3A7FCC84-B037-41AB-804C-C7DAB00D55E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BE1F8C10-0C4C-45FE-8160-91E91C7CF7B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19B1FEBE-6595-4117-9479-031DDCD9E48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3BB365DF-F2AC-4135-87F6-C7BC70D6E99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03FD831C-B43B-4DEC-B89B-6B91E148607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1A2D0AC4-8CEE-4E1A-AD3B-2BCD557B69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3F9DB3B8-E526-4CE9-BA96-DA36F4DEE4E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252C4667-D2D8-4D1C-9553-6367467A8D2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EE40E118-4DFB-4270-BC13-533D3203346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779C887C-7550-480B-BADF-1E8AFF61D89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C65EB324-541B-4609-96A0-FFFFB798F69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014F437F-EDF1-42AA-A778-7420EE020D2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BE8FF5E7-1DB0-419C-BDE4-DA00F598687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8CCA5543-ADFF-41C2-A49E-E5FD6274CD4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55C2CF21-234B-4593-9B7F-3D016A5D6B1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2C41A341-78A6-461D-A5AD-D0C87E42EAD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2FEDBB86-D1B1-44EE-AAB0-EBB288E7943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D6188A86-62F8-4388-8096-F380A3FF011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4C7EBF06-59A5-46C6-85AA-904936AEFAB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909BC1F7-32C3-458C-AC78-1B6B24C7C2C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465FD65F-25E6-4598-8C0D-ABAE9DD0EEF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83B23F18-EAAE-48B8-831B-02C4CB0297A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8EFC5FA8-5D13-4A91-BD6E-94F5FF05A3E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10147B7F-9595-4AAD-9B32-9558FA60BCC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886321F5-1B4F-4A17-BB5F-E731320AC8C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542727CE-7F69-4D8B-A6DC-C1605C20CA3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5956DA2C-C439-4884-B827-362AABC3BFE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C043EF12-BF81-483F-95DB-3CE799C3AD1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E161EA3D-B825-4C69-A27D-9220B0E0279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7A65A851-7AEE-48D8-B39B-87E5DB6A53F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E6D78851-966C-4C8B-87F1-C59E21ED132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0F41E790-74FA-4969-B6BE-40FBA069869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03926D22-1540-4B2A-9803-55D87B0CF58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2F794E1C-E2BB-4C95-8EBC-09634DCF91F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BF513AAF-3FB9-4B1F-B3A2-78D4BC65868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E58D7602-2044-47F2-8790-83FA93E169B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07EA5AB4-2E37-41EC-8C6F-9452BA4459E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8FDBCE66-BD39-4DB1-BEF0-F0BB6E176F8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44E62F62-CC4F-4E06-8548-E6E2020B34D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BB8D42DC-F339-4EED-9D88-25E97F53B65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1A705493-0F70-46E8-8C29-626C8CDB56E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6DBA7838-0F3A-439E-BF37-93E297786C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87DA09B1-BCB7-468A-9CE6-62B60AD114B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6EC5ADA9-8630-4B18-A4D3-198D4AC8BFD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967ABEEF-828F-4044-BD5E-193F331EAB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A8EA003B-D3A0-4CB0-A7B3-3FCCC4DA2D4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B90EC691-CF87-4F7C-A6B3-5B5A0DC3B80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1608CD20-C8BE-46F4-973E-AAD1F3DED4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E49A9055-CCE6-4AA9-B766-0A84EC5C3E8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B9A94CD6-D3A2-42DA-BDD4-EB7D16DF8C0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DFD2C1ED-A718-4C58-81CC-F1131EE5045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26C87030-4AA1-42A5-A1DE-1A17AC0E2B7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89A35708-5146-4CC3-BABC-B8400BCE891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C6B16D37-E82E-403F-830C-93DE8382695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B5A418CD-CE54-4F36-B9E0-6E73D071E94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4654DA70-AB0F-4D09-A06A-B694D1F875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B9C6AA7A-0399-4300-ABF4-02D3E584CC0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C53B3386-D434-498B-A908-5B3564D926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F7310534-9C07-476F-8C98-26C1752C67E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5CF3DF96-8457-4C3A-8A4B-A87BD6DE197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C0C52B4C-66DE-495A-A051-7867D463522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A21D8FAB-D6DB-4A87-ABF5-E9906B04481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93FA5278-05FE-4252-B7A5-8344BD82C91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ACBCF4D7-46F6-4532-A6C1-3087F6DF7B0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6E202472-C367-4826-8FE4-BB6D69585DF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C017B845-C634-44AD-BA81-8459BEBB73D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5018F8E2-F5CC-48E5-BB2F-BBAC2F6644B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BECAB2AB-3CCE-44E7-A965-D746AB66E10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AA0053AF-50BE-44B4-A10B-D1D6EBED68E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0D71B8E3-7101-43FF-9970-AFDB307077C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664E6429-DB65-426C-A5B9-48F8E8AF9AC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3ECDB5AF-326D-45B6-A297-163F0A903B2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98649911-B145-45BB-883F-9D741705643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2BB202B1-578A-48BB-9443-D1607DFCAAE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EE57E2C1-ACEF-4CE3-BB1B-00F4F952C3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3E8F1BB9-1049-4D6E-8D36-B3AAE9B46E4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914B802D-947A-45F0-B626-B59EBF2AFED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7B202DC7-FBFD-46D8-ABA0-E07D0142FD32}"/>
            </a:ext>
          </a:extLst>
        </xdr:cNvPr>
        <xdr:cNvSpPr>
          <a:spLocks noChangeAspect="1" noChangeArrowheads="1"/>
        </xdr:cNvSpPr>
      </xdr:nvSpPr>
      <xdr:spPr bwMode="auto">
        <a:xfrm>
          <a:off x="4495800" y="12058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0FB41D12-56A6-4EC2-AAAD-70F304E731D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ECF32DA0-6F28-4081-B6E8-1EEDE53A31C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EF9CDD39-871F-4EAD-9FA0-4F2AA2E7D8C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DA629642-3EB7-445C-9743-BD7343FF64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7AAD3B4B-EBF9-4116-902D-92535849495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36FD5878-3D37-47B3-8B45-ED5E0DE64BF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597A6A32-76A3-47A0-B333-AB08A4DF831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52A306EA-75D3-40E5-AE40-27438068C8F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B6179691-B0C6-438D-BC1D-C98CE9685F5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AD00CCAA-F4F9-4826-9642-18BDE6400C8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2E3BC38E-109C-4529-9A1A-29A053C09B0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E8F6A21D-AB85-43BA-80D0-0B7856F8BE1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F097C26D-77F4-412C-AA4E-C79AAB7A084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7664BA11-0080-4814-B2B9-1C1B74AE1B3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319C3BB5-CF8E-415F-A7D1-F0D94AF7F36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14180635-A873-4B80-B365-F6969F8EB39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4B6B1726-9B96-4CDA-985A-2998E6BD7ED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159422D0-5253-434B-916C-5D4E8E5D0ED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3BE5C473-89BF-46C1-9501-EC341F7D1DC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943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EF7A0514-63BF-4F34-88A8-0E1444D3974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1B346586-1EE4-4052-8C94-73187E518F3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2897FFFE-8799-4237-9895-DE53118D9EF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56244B6F-2C71-4ACB-9A02-29811021ED8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94B0F574-B462-4E18-BA4A-1DA518BBBBD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6D211929-153F-4BEE-8523-E24F97A0597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46EB3D33-A1D7-4CB7-8722-A508DC5EB91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A9195278-FEE3-482F-A746-4DA0FE6E144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4D943005-DC2A-45FA-87B6-E1448AEEF24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C635317B-95B5-4FEA-821B-205E9845278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575CAFAF-6303-4D41-9BAE-DEDB18E1D35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549FD4FB-95A9-4960-B7FF-8B0048B690C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23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464343</xdr:colOff>
      <xdr:row>3</xdr:row>
      <xdr:rowOff>250031</xdr:rowOff>
    </xdr:from>
    <xdr:to>
      <xdr:col>1</xdr:col>
      <xdr:colOff>1120479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3DD02355-4CA0-494B-94AB-1E45C78CD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343" y="857250"/>
          <a:ext cx="1465761" cy="1131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2"/>
  <sheetViews>
    <sheetView zoomScale="80" zoomScaleNormal="80" workbookViewId="0">
      <selection activeCell="B15" sqref="B15"/>
    </sheetView>
  </sheetViews>
  <sheetFormatPr baseColWidth="10" defaultColWidth="11.42578125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4" customWidth="1"/>
    <col min="9" max="9" width="17.140625" style="1" bestFit="1" customWidth="1"/>
    <col min="10" max="10" width="18.28515625" style="4" customWidth="1"/>
    <col min="11" max="11" width="25.28515625" style="4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2"/>
  </cols>
  <sheetData>
    <row r="4" spans="1:12" ht="25.5" x14ac:dyDescent="0.35">
      <c r="A4" s="69" t="s">
        <v>0</v>
      </c>
      <c r="B4" s="69"/>
      <c r="C4" s="69"/>
      <c r="D4" s="69"/>
      <c r="E4" s="69"/>
      <c r="F4" s="69"/>
      <c r="G4" s="69"/>
    </row>
    <row r="5" spans="1:12" ht="20.25" x14ac:dyDescent="0.3">
      <c r="A5" s="70" t="s">
        <v>1</v>
      </c>
      <c r="B5" s="70"/>
      <c r="C5" s="70"/>
      <c r="D5" s="70"/>
      <c r="E5" s="70"/>
      <c r="F5" s="70"/>
      <c r="G5" s="70"/>
    </row>
    <row r="6" spans="1:12" ht="20.25" x14ac:dyDescent="0.3">
      <c r="A6" s="70" t="s">
        <v>66</v>
      </c>
      <c r="B6" s="70"/>
      <c r="C6" s="70"/>
      <c r="D6" s="70"/>
      <c r="E6" s="70"/>
      <c r="F6" s="70"/>
      <c r="G6" s="70"/>
    </row>
    <row r="7" spans="1:12" ht="20.25" x14ac:dyDescent="0.3">
      <c r="A7" s="70" t="s">
        <v>2</v>
      </c>
      <c r="B7" s="70"/>
      <c r="C7" s="70"/>
      <c r="D7" s="70"/>
      <c r="E7" s="70"/>
      <c r="F7" s="70"/>
      <c r="G7" s="70"/>
    </row>
    <row r="8" spans="1:12" ht="23.25" x14ac:dyDescent="0.35">
      <c r="A8" s="9"/>
      <c r="B8" s="9"/>
      <c r="C8" s="9"/>
      <c r="D8" s="10"/>
      <c r="E8" s="9"/>
      <c r="F8" s="9"/>
      <c r="G8" s="9"/>
    </row>
    <row r="9" spans="1:12" ht="23.25" x14ac:dyDescent="0.35">
      <c r="A9" s="9"/>
      <c r="B9" s="9"/>
      <c r="C9" s="9"/>
      <c r="D9" s="10"/>
      <c r="E9" s="11">
        <v>44957</v>
      </c>
      <c r="F9" s="12">
        <v>43769</v>
      </c>
      <c r="G9" s="9"/>
    </row>
    <row r="10" spans="1:12" ht="23.25" x14ac:dyDescent="0.35">
      <c r="A10" s="9"/>
      <c r="B10" s="13" t="s">
        <v>3</v>
      </c>
      <c r="C10" s="13"/>
      <c r="D10" s="9"/>
      <c r="E10" s="9"/>
      <c r="F10" s="9"/>
      <c r="G10" s="9"/>
    </row>
    <row r="11" spans="1:12" ht="12" customHeight="1" x14ac:dyDescent="0.35">
      <c r="A11" s="9"/>
      <c r="B11" s="13"/>
      <c r="C11" s="13"/>
      <c r="D11" s="9"/>
      <c r="E11" s="9"/>
      <c r="F11" s="9"/>
      <c r="G11" s="9"/>
    </row>
    <row r="12" spans="1:12" ht="23.25" x14ac:dyDescent="0.35">
      <c r="A12" s="9"/>
      <c r="B12" s="13" t="s">
        <v>4</v>
      </c>
      <c r="C12" s="13"/>
      <c r="D12" s="9"/>
      <c r="E12" s="14"/>
      <c r="F12" s="15"/>
      <c r="G12" s="9"/>
    </row>
    <row r="13" spans="1:12" ht="23.25" x14ac:dyDescent="0.35">
      <c r="A13" s="9"/>
      <c r="B13" s="9" t="s">
        <v>29</v>
      </c>
      <c r="C13" s="13" t="s">
        <v>6</v>
      </c>
      <c r="D13" s="9"/>
      <c r="E13" s="16">
        <f>1847914.33+81201604.16</f>
        <v>83049518.489999995</v>
      </c>
      <c r="F13" s="16">
        <v>52380468.740000002</v>
      </c>
      <c r="G13" s="17"/>
    </row>
    <row r="14" spans="1:12" ht="18.75" hidden="1" customHeight="1" x14ac:dyDescent="0.35">
      <c r="A14" s="9"/>
      <c r="B14" s="9" t="s">
        <v>56</v>
      </c>
      <c r="C14" s="13" t="s">
        <v>7</v>
      </c>
      <c r="D14" s="9"/>
      <c r="E14" s="18"/>
      <c r="F14" s="16">
        <v>962235273.90999997</v>
      </c>
      <c r="G14" s="17"/>
    </row>
    <row r="15" spans="1:12" ht="23.25" x14ac:dyDescent="0.35">
      <c r="A15" s="9"/>
      <c r="B15" s="9" t="s">
        <v>30</v>
      </c>
      <c r="C15" s="13" t="s">
        <v>8</v>
      </c>
      <c r="D15" s="9"/>
      <c r="E15" s="16">
        <f>8849990.47+282646.89+1780700.63+5750390.08</f>
        <v>16663728.070000002</v>
      </c>
      <c r="F15" s="16">
        <v>5432302.3399999999</v>
      </c>
      <c r="G15" s="17"/>
    </row>
    <row r="16" spans="1:12" ht="23.25" x14ac:dyDescent="0.35">
      <c r="A16" s="9"/>
      <c r="B16" s="9" t="s">
        <v>5</v>
      </c>
      <c r="C16" s="9"/>
      <c r="D16" s="9"/>
      <c r="E16" s="16">
        <v>2059768.27</v>
      </c>
      <c r="F16" s="16">
        <v>1423075.55</v>
      </c>
      <c r="G16" s="53"/>
      <c r="L16" s="5"/>
    </row>
    <row r="17" spans="1:16" ht="24" thickBot="1" x14ac:dyDescent="0.4">
      <c r="A17" s="9"/>
      <c r="B17" s="13" t="s">
        <v>9</v>
      </c>
      <c r="C17" s="9"/>
      <c r="D17" s="9"/>
      <c r="E17" s="21">
        <f>+E13+E15+E16</f>
        <v>101773014.83</v>
      </c>
      <c r="F17" s="22">
        <f>SUM(F13:F16)</f>
        <v>1021471120.54</v>
      </c>
      <c r="G17" s="17"/>
      <c r="L17" s="5"/>
      <c r="P17" s="5"/>
    </row>
    <row r="18" spans="1:16" ht="24" thickTop="1" x14ac:dyDescent="0.35">
      <c r="A18" s="9"/>
      <c r="B18" s="9"/>
      <c r="C18" s="9"/>
      <c r="D18" s="9"/>
      <c r="E18" s="16"/>
      <c r="F18" s="16"/>
      <c r="G18" s="30"/>
      <c r="L18" s="5"/>
      <c r="P18" s="5"/>
    </row>
    <row r="19" spans="1:16" ht="23.25" x14ac:dyDescent="0.35">
      <c r="A19" s="9"/>
      <c r="B19" s="13" t="s">
        <v>10</v>
      </c>
      <c r="C19" s="13"/>
      <c r="D19" s="9"/>
      <c r="E19" s="16"/>
      <c r="F19" s="16"/>
      <c r="G19" s="30"/>
      <c r="K19" s="52"/>
      <c r="L19" s="5"/>
      <c r="P19" s="5"/>
    </row>
    <row r="20" spans="1:16" ht="23.25" x14ac:dyDescent="0.35">
      <c r="A20" s="9"/>
      <c r="B20" s="9" t="s">
        <v>49</v>
      </c>
      <c r="C20" s="13" t="s">
        <v>11</v>
      </c>
      <c r="D20" s="9"/>
      <c r="E20" s="16">
        <v>911632528.14999998</v>
      </c>
      <c r="F20" s="16">
        <v>0</v>
      </c>
      <c r="G20" s="25"/>
      <c r="K20" s="25"/>
      <c r="L20" s="5"/>
      <c r="P20" s="5"/>
    </row>
    <row r="21" spans="1:16" ht="23.25" x14ac:dyDescent="0.35">
      <c r="A21" s="9"/>
      <c r="B21" s="9" t="s">
        <v>31</v>
      </c>
      <c r="C21" s="13" t="s">
        <v>12</v>
      </c>
      <c r="D21" s="9"/>
      <c r="E21" s="16">
        <v>163693017</v>
      </c>
      <c r="F21" s="16">
        <v>27819180.949999999</v>
      </c>
      <c r="G21" s="26"/>
      <c r="K21" s="53"/>
      <c r="L21" s="5"/>
      <c r="P21" s="5"/>
    </row>
    <row r="22" spans="1:16" ht="23.25" x14ac:dyDescent="0.35">
      <c r="A22" s="9"/>
      <c r="B22" s="9" t="s">
        <v>32</v>
      </c>
      <c r="C22" s="13" t="s">
        <v>13</v>
      </c>
      <c r="D22" s="9"/>
      <c r="E22" s="16">
        <v>-116773073.16</v>
      </c>
      <c r="F22" s="16">
        <v>0</v>
      </c>
      <c r="G22" s="26"/>
      <c r="K22" s="53"/>
      <c r="L22" s="5"/>
      <c r="N22" s="5"/>
      <c r="P22" s="5"/>
    </row>
    <row r="23" spans="1:16" ht="18.75" hidden="1" customHeight="1" x14ac:dyDescent="0.35">
      <c r="A23" s="9"/>
      <c r="B23" s="9" t="s">
        <v>48</v>
      </c>
      <c r="C23" s="13" t="s">
        <v>14</v>
      </c>
      <c r="D23" s="9"/>
      <c r="E23" s="16"/>
      <c r="F23" s="16">
        <v>0</v>
      </c>
      <c r="G23" s="20"/>
      <c r="L23" s="5"/>
      <c r="N23" s="5"/>
      <c r="P23" s="5"/>
    </row>
    <row r="24" spans="1:16" ht="18.75" hidden="1" customHeight="1" x14ac:dyDescent="0.35">
      <c r="A24" s="9"/>
      <c r="B24" s="9" t="s">
        <v>47</v>
      </c>
      <c r="C24" s="13" t="s">
        <v>15</v>
      </c>
      <c r="D24" s="9"/>
      <c r="E24" s="16"/>
      <c r="F24" s="16">
        <v>0</v>
      </c>
      <c r="G24" s="20"/>
      <c r="L24" s="5"/>
      <c r="N24" s="5"/>
      <c r="P24" s="5"/>
    </row>
    <row r="25" spans="1:16" ht="23.25" x14ac:dyDescent="0.35">
      <c r="A25" s="9"/>
      <c r="B25" s="9" t="s">
        <v>46</v>
      </c>
      <c r="C25" s="13" t="s">
        <v>21</v>
      </c>
      <c r="D25" s="9"/>
      <c r="E25" s="27">
        <v>0</v>
      </c>
      <c r="F25" s="16">
        <v>2646366.91</v>
      </c>
      <c r="G25" s="16"/>
      <c r="I25" s="4"/>
      <c r="L25" s="5"/>
      <c r="N25" s="5"/>
      <c r="P25" s="5"/>
    </row>
    <row r="26" spans="1:16" ht="18.75" hidden="1" customHeight="1" x14ac:dyDescent="0.35">
      <c r="A26" s="9"/>
      <c r="B26" s="9" t="s">
        <v>45</v>
      </c>
      <c r="C26" s="9"/>
      <c r="D26" s="9"/>
      <c r="E26" s="16"/>
      <c r="F26" s="16">
        <v>0</v>
      </c>
      <c r="G26" s="20"/>
      <c r="L26" s="5"/>
      <c r="N26" s="5"/>
      <c r="P26" s="5"/>
    </row>
    <row r="27" spans="1:16" ht="24" thickBot="1" x14ac:dyDescent="0.4">
      <c r="A27" s="9"/>
      <c r="B27" s="13" t="s">
        <v>16</v>
      </c>
      <c r="C27" s="9"/>
      <c r="D27" s="9"/>
      <c r="E27" s="21">
        <f>+E20+E21+E22+E25</f>
        <v>958552471.99000013</v>
      </c>
      <c r="F27" s="22">
        <f>SUM(F20:F26)</f>
        <v>30465547.859999999</v>
      </c>
      <c r="G27" s="28"/>
      <c r="L27" s="5"/>
      <c r="N27" s="5"/>
      <c r="P27" s="5"/>
    </row>
    <row r="28" spans="1:16" ht="11.25" customHeight="1" thickTop="1" x14ac:dyDescent="0.35">
      <c r="A28" s="9"/>
      <c r="B28" s="13"/>
      <c r="C28" s="9"/>
      <c r="D28" s="9"/>
      <c r="E28" s="22"/>
      <c r="F28" s="22"/>
      <c r="G28" s="24"/>
      <c r="L28" s="5"/>
      <c r="P28" s="5"/>
    </row>
    <row r="29" spans="1:16" ht="24" thickBot="1" x14ac:dyDescent="0.4">
      <c r="A29" s="9"/>
      <c r="B29" s="13" t="s">
        <v>17</v>
      </c>
      <c r="C29" s="9"/>
      <c r="D29" s="9"/>
      <c r="E29" s="21">
        <f>+E17+E27</f>
        <v>1060325486.8200002</v>
      </c>
      <c r="F29" s="22">
        <f>+F17+F27</f>
        <v>1051936668.4</v>
      </c>
      <c r="G29" s="29"/>
      <c r="L29" s="5"/>
      <c r="P29" s="5"/>
    </row>
    <row r="30" spans="1:16" ht="14.25" customHeight="1" thickTop="1" x14ac:dyDescent="0.35">
      <c r="A30" s="9"/>
      <c r="B30" s="9"/>
      <c r="C30" s="9"/>
      <c r="D30" s="9"/>
      <c r="E30" s="16"/>
      <c r="F30" s="16"/>
      <c r="G30" s="24"/>
      <c r="L30" s="5"/>
      <c r="P30" s="5"/>
    </row>
    <row r="31" spans="1:16" ht="23.25" x14ac:dyDescent="0.35">
      <c r="A31" s="9"/>
      <c r="B31" s="13" t="s">
        <v>18</v>
      </c>
      <c r="C31" s="9"/>
      <c r="D31" s="9"/>
      <c r="E31" s="16"/>
      <c r="F31" s="16"/>
      <c r="G31" s="24"/>
      <c r="L31" s="5"/>
      <c r="P31" s="5"/>
    </row>
    <row r="32" spans="1:16" ht="23.25" customHeight="1" x14ac:dyDescent="0.35">
      <c r="A32" s="9"/>
      <c r="B32" s="13"/>
      <c r="C32" s="9"/>
      <c r="D32" s="9"/>
      <c r="E32" s="16"/>
      <c r="F32" s="16"/>
      <c r="G32" s="24"/>
      <c r="L32" s="5"/>
      <c r="P32" s="5"/>
    </row>
    <row r="33" spans="1:19" ht="23.25" x14ac:dyDescent="0.35">
      <c r="A33" s="9"/>
      <c r="B33" s="13" t="s">
        <v>19</v>
      </c>
      <c r="C33" s="13"/>
      <c r="D33" s="9"/>
      <c r="E33" s="16"/>
      <c r="F33" s="16"/>
      <c r="G33" s="24"/>
      <c r="P33" s="5"/>
    </row>
    <row r="34" spans="1:19" ht="23.25" x14ac:dyDescent="0.35">
      <c r="A34" s="9"/>
      <c r="B34" s="13" t="s">
        <v>53</v>
      </c>
      <c r="C34" s="13" t="s">
        <v>22</v>
      </c>
      <c r="D34" s="9"/>
      <c r="E34" s="16"/>
      <c r="F34" s="16">
        <v>31468942.100000001</v>
      </c>
      <c r="G34" s="24"/>
      <c r="L34" s="5"/>
      <c r="P34" s="5"/>
    </row>
    <row r="35" spans="1:19" ht="23.25" x14ac:dyDescent="0.35">
      <c r="A35" s="9"/>
      <c r="B35" s="9" t="s">
        <v>52</v>
      </c>
      <c r="C35" s="13"/>
      <c r="D35" s="9"/>
      <c r="E35" s="16">
        <v>11958601.84</v>
      </c>
      <c r="F35" s="16"/>
      <c r="G35" s="30"/>
      <c r="I35" s="57"/>
    </row>
    <row r="36" spans="1:19" ht="23.25" x14ac:dyDescent="0.35">
      <c r="A36" s="9"/>
      <c r="B36" s="9" t="s">
        <v>65</v>
      </c>
      <c r="C36" s="13" t="s">
        <v>22</v>
      </c>
      <c r="D36" s="9"/>
      <c r="E36" s="16">
        <f>39000+109671.48</f>
        <v>148671.47999999998</v>
      </c>
      <c r="F36" s="16"/>
      <c r="G36" s="30"/>
      <c r="P36" s="5"/>
      <c r="S36" s="5"/>
    </row>
    <row r="37" spans="1:19" ht="18.75" hidden="1" customHeight="1" x14ac:dyDescent="0.35">
      <c r="A37" s="9"/>
      <c r="B37" s="9" t="s">
        <v>55</v>
      </c>
      <c r="C37" s="13"/>
      <c r="D37" s="9"/>
      <c r="E37" s="16"/>
      <c r="F37" s="16"/>
      <c r="G37" s="24"/>
    </row>
    <row r="38" spans="1:19" ht="18.75" hidden="1" customHeight="1" x14ac:dyDescent="0.35">
      <c r="A38" s="9"/>
      <c r="B38" s="9" t="s">
        <v>44</v>
      </c>
      <c r="C38" s="13"/>
      <c r="D38" s="9"/>
      <c r="E38" s="16"/>
      <c r="F38" s="16"/>
      <c r="G38" s="24"/>
      <c r="L38" s="5"/>
      <c r="Q38" s="5"/>
    </row>
    <row r="39" spans="1:19" ht="18.75" hidden="1" customHeight="1" x14ac:dyDescent="0.35">
      <c r="A39" s="9"/>
      <c r="B39" s="9" t="s">
        <v>43</v>
      </c>
      <c r="C39" s="13"/>
      <c r="D39" s="9"/>
      <c r="E39" s="16"/>
      <c r="F39" s="16"/>
      <c r="G39" s="24"/>
      <c r="L39" s="5"/>
      <c r="Q39" s="5"/>
    </row>
    <row r="40" spans="1:19" ht="18.75" hidden="1" customHeight="1" x14ac:dyDescent="0.35">
      <c r="A40" s="9"/>
      <c r="B40" s="9" t="s">
        <v>20</v>
      </c>
      <c r="C40" s="13"/>
      <c r="D40" s="9"/>
      <c r="E40" s="16"/>
      <c r="F40" s="16"/>
      <c r="G40" s="24"/>
      <c r="L40" s="5"/>
      <c r="Q40" s="5"/>
    </row>
    <row r="41" spans="1:19" ht="18.75" hidden="1" customHeight="1" x14ac:dyDescent="0.35">
      <c r="A41" s="9"/>
      <c r="B41" s="9" t="s">
        <v>42</v>
      </c>
      <c r="C41" s="13"/>
      <c r="D41" s="9"/>
      <c r="E41" s="32"/>
      <c r="F41" s="16"/>
      <c r="G41" s="24"/>
      <c r="L41" s="5"/>
      <c r="Q41" s="5"/>
    </row>
    <row r="42" spans="1:19" ht="18.75" customHeight="1" x14ac:dyDescent="0.35">
      <c r="A42" s="9"/>
      <c r="B42" s="9" t="s">
        <v>62</v>
      </c>
      <c r="C42" s="13"/>
      <c r="D42" s="9"/>
      <c r="E42" s="32">
        <v>8913452.2699999996</v>
      </c>
      <c r="F42" s="16"/>
      <c r="G42" s="46"/>
      <c r="L42" s="5"/>
      <c r="Q42" s="5"/>
    </row>
    <row r="43" spans="1:19" ht="21.75" customHeight="1" x14ac:dyDescent="0.35">
      <c r="A43" s="9"/>
      <c r="B43" s="9" t="s">
        <v>61</v>
      </c>
      <c r="C43" s="13"/>
      <c r="D43" s="9"/>
      <c r="E43" s="32">
        <v>1740236</v>
      </c>
      <c r="F43" s="16"/>
      <c r="G43" s="46"/>
      <c r="I43" s="5"/>
      <c r="L43" s="5"/>
      <c r="Q43" s="5"/>
    </row>
    <row r="44" spans="1:19" ht="23.25" x14ac:dyDescent="0.35">
      <c r="A44" s="9"/>
      <c r="B44" s="13" t="s">
        <v>57</v>
      </c>
      <c r="C44" s="13"/>
      <c r="D44" s="9"/>
      <c r="E44" s="33">
        <f>SUM(E35:E43)</f>
        <v>22760961.59</v>
      </c>
      <c r="F44" s="16"/>
      <c r="G44" s="29"/>
      <c r="L44" s="5"/>
      <c r="Q44" s="5"/>
    </row>
    <row r="45" spans="1:19" ht="23.25" x14ac:dyDescent="0.35">
      <c r="A45" s="9"/>
      <c r="B45" s="9"/>
      <c r="C45" s="13"/>
      <c r="D45" s="9"/>
      <c r="E45" s="16"/>
      <c r="F45" s="16"/>
      <c r="G45" s="24"/>
      <c r="L45" s="5"/>
      <c r="Q45" s="5"/>
    </row>
    <row r="46" spans="1:19" ht="23.25" x14ac:dyDescent="0.35">
      <c r="A46" s="9"/>
      <c r="B46" s="13" t="s">
        <v>24</v>
      </c>
      <c r="C46" s="13" t="s">
        <v>23</v>
      </c>
      <c r="D46" s="9"/>
      <c r="E46" s="16"/>
      <c r="F46" s="16">
        <v>0</v>
      </c>
      <c r="G46" s="24"/>
      <c r="Q46" s="5"/>
    </row>
    <row r="47" spans="1:19" ht="23.25" x14ac:dyDescent="0.35">
      <c r="A47" s="9"/>
      <c r="B47" s="34" t="s">
        <v>63</v>
      </c>
      <c r="C47" s="13"/>
      <c r="D47" s="9"/>
      <c r="E47" s="16"/>
      <c r="F47" s="16"/>
      <c r="G47" s="46"/>
      <c r="I47" s="5"/>
      <c r="L47" s="5"/>
    </row>
    <row r="48" spans="1:19" ht="23.25" x14ac:dyDescent="0.35">
      <c r="A48" s="9"/>
      <c r="B48" s="9" t="s">
        <v>52</v>
      </c>
      <c r="C48" s="13"/>
      <c r="D48" s="9"/>
      <c r="E48" s="16">
        <v>128573.34</v>
      </c>
      <c r="F48" s="16"/>
      <c r="G48" s="35"/>
    </row>
    <row r="49" spans="1:14" s="1" customFormat="1" ht="18.75" hidden="1" customHeight="1" x14ac:dyDescent="0.35">
      <c r="A49" s="9"/>
      <c r="B49" s="9" t="s">
        <v>54</v>
      </c>
      <c r="C49" s="13"/>
      <c r="D49" s="9"/>
      <c r="E49" s="16"/>
      <c r="F49" s="16"/>
      <c r="G49" s="36"/>
      <c r="H49" s="4"/>
      <c r="J49" s="4"/>
      <c r="K49" s="4"/>
    </row>
    <row r="50" spans="1:14" s="1" customFormat="1" ht="18.75" customHeight="1" x14ac:dyDescent="0.35">
      <c r="A50" s="9"/>
      <c r="B50" s="9" t="s">
        <v>64</v>
      </c>
      <c r="C50" s="13"/>
      <c r="D50" s="9"/>
      <c r="E50" s="16">
        <v>25545000</v>
      </c>
      <c r="F50" s="16"/>
      <c r="G50" s="35"/>
      <c r="H50" s="4"/>
      <c r="J50" s="4"/>
      <c r="K50" s="4"/>
    </row>
    <row r="51" spans="1:14" s="1" customFormat="1" ht="23.25" x14ac:dyDescent="0.35">
      <c r="A51" s="9"/>
      <c r="B51" s="9" t="s">
        <v>55</v>
      </c>
      <c r="C51" s="13"/>
      <c r="D51" s="9"/>
      <c r="E51" s="31">
        <v>25034362.34</v>
      </c>
      <c r="F51" s="16"/>
      <c r="G51" s="37"/>
      <c r="H51" s="4"/>
      <c r="I51" s="5"/>
      <c r="J51" s="4"/>
      <c r="K51" s="4"/>
    </row>
    <row r="52" spans="1:14" s="1" customFormat="1" ht="23.25" customHeight="1" x14ac:dyDescent="0.35">
      <c r="A52" s="9"/>
      <c r="B52" s="34" t="s">
        <v>58</v>
      </c>
      <c r="C52" s="13"/>
      <c r="D52" s="9"/>
      <c r="E52" s="33">
        <f>+E48+E51+E50</f>
        <v>50707935.68</v>
      </c>
      <c r="F52" s="16"/>
      <c r="G52" s="50"/>
      <c r="H52" s="4"/>
      <c r="I52" s="5"/>
      <c r="J52" s="4"/>
      <c r="K52" s="4"/>
    </row>
    <row r="53" spans="1:14" s="1" customFormat="1" ht="23.25" hidden="1" x14ac:dyDescent="0.35">
      <c r="A53" s="9"/>
      <c r="B53" s="38"/>
      <c r="C53" s="13"/>
      <c r="D53" s="9"/>
      <c r="E53" s="16"/>
      <c r="F53" s="16"/>
      <c r="G53" s="36"/>
      <c r="H53" s="4"/>
      <c r="J53" s="4"/>
      <c r="K53" s="4"/>
    </row>
    <row r="54" spans="1:14" s="1" customFormat="1" ht="18.75" hidden="1" customHeight="1" x14ac:dyDescent="0.35">
      <c r="A54" s="9"/>
      <c r="B54" s="9" t="s">
        <v>34</v>
      </c>
      <c r="C54" s="13" t="s">
        <v>25</v>
      </c>
      <c r="D54" s="9"/>
      <c r="E54" s="16">
        <v>0</v>
      </c>
      <c r="F54" s="16">
        <v>0</v>
      </c>
      <c r="G54" s="36"/>
      <c r="H54" s="4"/>
      <c r="J54" s="4"/>
      <c r="K54" s="4"/>
    </row>
    <row r="55" spans="1:14" s="1" customFormat="1" ht="18.75" hidden="1" customHeight="1" x14ac:dyDescent="0.35">
      <c r="A55" s="9"/>
      <c r="B55" s="9" t="s">
        <v>41</v>
      </c>
      <c r="C55" s="13" t="s">
        <v>33</v>
      </c>
      <c r="D55" s="9"/>
      <c r="E55" s="16">
        <v>0</v>
      </c>
      <c r="F55" s="16">
        <v>0</v>
      </c>
      <c r="G55" s="36"/>
      <c r="H55" s="4"/>
      <c r="J55" s="4"/>
      <c r="K55" s="4"/>
    </row>
    <row r="56" spans="1:14" s="1" customFormat="1" ht="18.75" hidden="1" customHeight="1" x14ac:dyDescent="0.35">
      <c r="A56" s="9"/>
      <c r="B56" s="9" t="s">
        <v>40</v>
      </c>
      <c r="C56" s="13" t="s">
        <v>35</v>
      </c>
      <c r="D56" s="9"/>
      <c r="E56" s="16">
        <v>0</v>
      </c>
      <c r="F56" s="16">
        <v>0</v>
      </c>
      <c r="G56" s="36"/>
      <c r="H56" s="4"/>
      <c r="J56" s="4"/>
      <c r="K56" s="4"/>
    </row>
    <row r="57" spans="1:14" s="1" customFormat="1" ht="18.75" hidden="1" customHeight="1" x14ac:dyDescent="0.35">
      <c r="A57" s="9"/>
      <c r="B57" s="9" t="s">
        <v>39</v>
      </c>
      <c r="C57" s="9"/>
      <c r="D57" s="9"/>
      <c r="E57" s="16">
        <v>0</v>
      </c>
      <c r="F57" s="16">
        <v>0</v>
      </c>
      <c r="G57" s="36"/>
      <c r="H57" s="4"/>
      <c r="J57" s="4"/>
      <c r="K57" s="4"/>
    </row>
    <row r="58" spans="1:14" s="1" customFormat="1" ht="18.75" hidden="1" customHeight="1" x14ac:dyDescent="0.35">
      <c r="A58" s="9"/>
      <c r="B58" s="38"/>
      <c r="C58" s="9"/>
      <c r="D58" s="9"/>
      <c r="E58" s="33">
        <f>SUM(E54:E57)</f>
        <v>0</v>
      </c>
      <c r="F58" s="22">
        <f>SUM(F54:F57)</f>
        <v>0</v>
      </c>
      <c r="G58" s="36"/>
      <c r="H58" s="4"/>
      <c r="J58" s="4"/>
      <c r="K58" s="4"/>
    </row>
    <row r="59" spans="1:14" s="1" customFormat="1" ht="23.25" x14ac:dyDescent="0.35">
      <c r="A59" s="9"/>
      <c r="B59" s="9"/>
      <c r="C59" s="9"/>
      <c r="D59" s="9"/>
      <c r="E59" s="16"/>
      <c r="F59" s="16"/>
      <c r="G59" s="35"/>
      <c r="H59" s="4"/>
      <c r="J59" s="4"/>
      <c r="K59" s="4"/>
    </row>
    <row r="60" spans="1:14" s="1" customFormat="1" ht="24" thickBot="1" x14ac:dyDescent="0.4">
      <c r="A60" s="9"/>
      <c r="B60" s="13" t="s">
        <v>26</v>
      </c>
      <c r="C60" s="9"/>
      <c r="D60" s="9"/>
      <c r="E60" s="21">
        <f>+E44+E52</f>
        <v>73468897.269999996</v>
      </c>
      <c r="F60" s="22" t="e">
        <f>+#REF!+F58</f>
        <v>#REF!</v>
      </c>
      <c r="G60" s="50"/>
      <c r="H60" s="4"/>
      <c r="I60" s="5"/>
      <c r="J60" s="4"/>
      <c r="K60" s="4"/>
    </row>
    <row r="61" spans="1:14" s="1" customFormat="1" ht="21.75" customHeight="1" thickTop="1" x14ac:dyDescent="0.35">
      <c r="A61" s="9"/>
      <c r="B61" s="9"/>
      <c r="C61" s="13"/>
      <c r="D61" s="9"/>
      <c r="E61" s="16"/>
      <c r="F61" s="16"/>
      <c r="G61" s="46"/>
      <c r="H61" s="4"/>
      <c r="J61" s="4"/>
      <c r="K61" s="4"/>
    </row>
    <row r="62" spans="1:14" s="1" customFormat="1" ht="23.25" x14ac:dyDescent="0.35">
      <c r="A62" s="9"/>
      <c r="B62" s="13" t="s">
        <v>50</v>
      </c>
      <c r="C62" s="9"/>
      <c r="D62" s="9"/>
      <c r="E62" s="16"/>
      <c r="F62" s="16"/>
      <c r="G62" s="46"/>
      <c r="H62" s="4"/>
      <c r="J62" s="4"/>
      <c r="K62" s="4"/>
    </row>
    <row r="63" spans="1:14" s="1" customFormat="1" ht="23.25" x14ac:dyDescent="0.35">
      <c r="A63" s="9"/>
      <c r="B63" s="13"/>
      <c r="C63" s="9"/>
      <c r="D63" s="9"/>
      <c r="E63" s="39"/>
      <c r="F63" s="16"/>
      <c r="G63" s="24"/>
      <c r="H63" s="4"/>
      <c r="I63" s="6"/>
      <c r="J63" s="4"/>
      <c r="K63" s="4"/>
    </row>
    <row r="64" spans="1:14" s="1" customFormat="1" ht="23.25" x14ac:dyDescent="0.35">
      <c r="A64" s="9"/>
      <c r="B64" s="9" t="s">
        <v>36</v>
      </c>
      <c r="C64" s="9"/>
      <c r="D64" s="9"/>
      <c r="E64" s="40">
        <f>+E29-E60</f>
        <v>986856589.55000019</v>
      </c>
      <c r="F64" s="16">
        <v>1020467726.3</v>
      </c>
      <c r="G64" s="23"/>
      <c r="H64" s="4"/>
      <c r="I64" s="5"/>
      <c r="J64" s="4"/>
      <c r="K64" s="4"/>
      <c r="N64" s="4"/>
    </row>
    <row r="65" spans="1:14" s="1" customFormat="1" ht="18.75" hidden="1" customHeight="1" x14ac:dyDescent="0.35">
      <c r="A65" s="9"/>
      <c r="B65" s="9" t="s">
        <v>27</v>
      </c>
      <c r="C65" s="9"/>
      <c r="D65" s="9"/>
      <c r="E65" s="39"/>
      <c r="F65" s="16">
        <v>0</v>
      </c>
      <c r="G65" s="19"/>
      <c r="H65" s="4"/>
      <c r="J65" s="4"/>
      <c r="K65" s="4"/>
      <c r="N65" s="4"/>
    </row>
    <row r="66" spans="1:14" s="1" customFormat="1" ht="18.75" hidden="1" customHeight="1" x14ac:dyDescent="0.35">
      <c r="A66" s="9"/>
      <c r="B66" s="9" t="s">
        <v>28</v>
      </c>
      <c r="C66" s="9"/>
      <c r="D66" s="9"/>
      <c r="E66" s="39"/>
      <c r="F66" s="16">
        <v>0</v>
      </c>
      <c r="G66" s="19"/>
      <c r="H66" s="4"/>
      <c r="J66" s="4"/>
      <c r="K66" s="4"/>
      <c r="N66" s="4"/>
    </row>
    <row r="67" spans="1:14" s="1" customFormat="1" ht="18.75" hidden="1" customHeight="1" x14ac:dyDescent="0.35">
      <c r="A67" s="9"/>
      <c r="B67" s="9" t="s">
        <v>38</v>
      </c>
      <c r="C67" s="9"/>
      <c r="D67" s="9"/>
      <c r="E67" s="39"/>
      <c r="F67" s="16">
        <v>0</v>
      </c>
      <c r="G67" s="19"/>
      <c r="H67" s="4"/>
      <c r="J67" s="4"/>
      <c r="K67" s="4"/>
      <c r="N67" s="4"/>
    </row>
    <row r="68" spans="1:14" s="1" customFormat="1" ht="24" thickBot="1" x14ac:dyDescent="0.4">
      <c r="A68" s="9"/>
      <c r="B68" s="13" t="s">
        <v>51</v>
      </c>
      <c r="C68" s="13"/>
      <c r="D68" s="9"/>
      <c r="E68" s="41">
        <f>+E64</f>
        <v>986856589.55000019</v>
      </c>
      <c r="F68" s="22">
        <f>SUM(F64:F67)</f>
        <v>1020467726.3</v>
      </c>
      <c r="G68" s="23"/>
      <c r="H68" s="4"/>
      <c r="J68" s="4"/>
      <c r="K68" s="4"/>
      <c r="N68" s="4"/>
    </row>
    <row r="69" spans="1:14" s="1" customFormat="1" ht="24" thickTop="1" x14ac:dyDescent="0.35">
      <c r="A69" s="9"/>
      <c r="B69" s="9"/>
      <c r="C69" s="9"/>
      <c r="D69" s="9"/>
      <c r="E69" s="40"/>
      <c r="F69" s="16"/>
      <c r="G69" s="19"/>
      <c r="H69" s="4"/>
      <c r="J69" s="4"/>
      <c r="K69" s="4"/>
      <c r="N69" s="4"/>
    </row>
    <row r="70" spans="1:14" s="1" customFormat="1" ht="24" thickBot="1" x14ac:dyDescent="0.4">
      <c r="A70" s="9"/>
      <c r="B70" s="13" t="s">
        <v>37</v>
      </c>
      <c r="C70" s="13"/>
      <c r="D70" s="9"/>
      <c r="E70" s="41">
        <f>+E60+E68</f>
        <v>1060325486.8200002</v>
      </c>
      <c r="F70" s="22" t="e">
        <f>+F60+F68</f>
        <v>#REF!</v>
      </c>
      <c r="G70" s="19"/>
      <c r="H70" s="4"/>
      <c r="J70" s="4"/>
      <c r="K70" s="4"/>
      <c r="N70" s="4"/>
    </row>
    <row r="71" spans="1:14" s="1" customFormat="1" ht="24" thickTop="1" x14ac:dyDescent="0.35">
      <c r="A71" s="9"/>
      <c r="B71" s="9"/>
      <c r="C71" s="9"/>
      <c r="D71" s="9"/>
      <c r="E71" s="42"/>
      <c r="F71" s="32"/>
      <c r="G71" s="43"/>
      <c r="H71" s="4"/>
      <c r="J71" s="4"/>
      <c r="K71" s="4"/>
      <c r="N71" s="4"/>
    </row>
    <row r="72" spans="1:14" s="1" customFormat="1" ht="23.25" hidden="1" x14ac:dyDescent="0.35">
      <c r="A72" s="9"/>
      <c r="B72" s="9"/>
      <c r="C72" s="9"/>
      <c r="D72" s="9"/>
      <c r="E72" s="44">
        <f>+E29-E70</f>
        <v>0</v>
      </c>
      <c r="F72" s="32"/>
      <c r="G72" s="9"/>
      <c r="H72" s="4"/>
      <c r="J72" s="4"/>
      <c r="K72" s="4"/>
      <c r="N72" s="4"/>
    </row>
    <row r="73" spans="1:14" s="1" customFormat="1" ht="23.25" hidden="1" x14ac:dyDescent="0.35">
      <c r="A73" s="9"/>
      <c r="B73" s="9"/>
      <c r="C73" s="9"/>
      <c r="D73" s="9"/>
      <c r="E73" s="44"/>
      <c r="F73" s="32"/>
      <c r="G73" s="9"/>
      <c r="H73" s="4"/>
      <c r="J73" s="4"/>
      <c r="K73" s="4"/>
      <c r="N73" s="4"/>
    </row>
    <row r="74" spans="1:14" s="1" customFormat="1" ht="23.25" x14ac:dyDescent="0.35">
      <c r="A74" s="9"/>
      <c r="B74" s="9"/>
      <c r="C74" s="9"/>
      <c r="D74" s="9"/>
      <c r="E74" s="49"/>
      <c r="F74" s="32"/>
      <c r="G74" s="9"/>
      <c r="H74" s="4"/>
      <c r="J74" s="4"/>
      <c r="K74" s="4"/>
      <c r="N74" s="4"/>
    </row>
    <row r="75" spans="1:14" s="1" customFormat="1" ht="23.25" x14ac:dyDescent="0.35">
      <c r="A75" s="9"/>
      <c r="B75" s="9"/>
      <c r="C75" s="9"/>
      <c r="D75" s="9"/>
      <c r="E75" s="32"/>
      <c r="F75" s="32"/>
      <c r="G75" s="9"/>
      <c r="H75" s="4"/>
      <c r="J75" s="4"/>
      <c r="K75" s="4"/>
      <c r="M75" s="5"/>
      <c r="N75" s="4"/>
    </row>
    <row r="76" spans="1:14" s="1" customFormat="1" ht="23.25" x14ac:dyDescent="0.35">
      <c r="A76" s="9"/>
      <c r="B76" s="45" t="s">
        <v>60</v>
      </c>
      <c r="C76" s="24"/>
      <c r="D76" s="24"/>
      <c r="E76" s="45" t="s">
        <v>59</v>
      </c>
      <c r="F76" s="46"/>
      <c r="G76" s="24"/>
      <c r="H76" s="4"/>
      <c r="J76" s="4"/>
      <c r="K76" s="4"/>
    </row>
    <row r="77" spans="1:14" s="1" customFormat="1" ht="23.25" x14ac:dyDescent="0.35">
      <c r="A77" s="38"/>
      <c r="B77" s="68" t="s">
        <v>69</v>
      </c>
      <c r="C77" s="68"/>
      <c r="D77" s="10"/>
      <c r="E77" s="10" t="s">
        <v>67</v>
      </c>
      <c r="F77" s="47"/>
      <c r="G77" s="24"/>
      <c r="H77" s="4"/>
      <c r="J77" s="4"/>
      <c r="K77" s="4"/>
    </row>
    <row r="78" spans="1:14" s="1" customFormat="1" ht="23.25" x14ac:dyDescent="0.35">
      <c r="A78" s="9"/>
      <c r="B78" s="68" t="s">
        <v>68</v>
      </c>
      <c r="C78" s="68"/>
      <c r="D78" s="24"/>
      <c r="E78" s="48" t="s">
        <v>70</v>
      </c>
      <c r="F78" s="47"/>
      <c r="G78" s="24"/>
      <c r="H78" s="4"/>
      <c r="J78" s="4"/>
      <c r="K78" s="4"/>
    </row>
    <row r="79" spans="1:14" s="1" customFormat="1" ht="23.25" x14ac:dyDescent="0.35">
      <c r="A79" s="9"/>
      <c r="B79" s="51"/>
      <c r="C79" s="51"/>
      <c r="D79" s="24"/>
      <c r="E79" s="48"/>
      <c r="F79" s="47"/>
      <c r="G79" s="24"/>
      <c r="H79" s="4"/>
      <c r="J79" s="4"/>
      <c r="K79" s="4"/>
    </row>
    <row r="80" spans="1:14" s="1" customFormat="1" ht="23.25" x14ac:dyDescent="0.35">
      <c r="A80" s="9"/>
      <c r="B80" s="24"/>
      <c r="C80" s="24"/>
      <c r="D80" s="24"/>
      <c r="E80" s="46"/>
      <c r="F80" s="46"/>
      <c r="G80" s="24"/>
      <c r="H80" s="4"/>
      <c r="J80" s="54"/>
      <c r="K80" s="4"/>
    </row>
    <row r="81" spans="1:27" s="1" customFormat="1" ht="20.25" x14ac:dyDescent="0.3">
      <c r="A81" s="7"/>
      <c r="B81" s="7"/>
      <c r="C81" s="7"/>
      <c r="D81" s="7"/>
      <c r="E81" s="7"/>
      <c r="F81" s="7"/>
      <c r="G81" s="7"/>
      <c r="H81" s="4"/>
      <c r="J81" s="55"/>
      <c r="K81" s="4"/>
    </row>
    <row r="82" spans="1:27" s="4" customFormat="1" ht="20.25" x14ac:dyDescent="0.3">
      <c r="A82" s="7"/>
      <c r="B82" s="7"/>
      <c r="C82" s="7"/>
      <c r="D82" s="7"/>
      <c r="E82" s="8"/>
      <c r="F82" s="7"/>
      <c r="G82" s="7"/>
      <c r="I82" s="1"/>
      <c r="J82" s="5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82"/>
  <sheetViews>
    <sheetView topLeftCell="A4" zoomScale="80" zoomScaleNormal="80" workbookViewId="0">
      <selection activeCell="F16" sqref="F16"/>
    </sheetView>
  </sheetViews>
  <sheetFormatPr baseColWidth="10" defaultColWidth="11.42578125" defaultRowHeight="15.75" x14ac:dyDescent="0.25"/>
  <cols>
    <col min="1" max="1" width="19.7109375" style="1" customWidth="1"/>
    <col min="2" max="2" width="38.85546875" style="1" customWidth="1"/>
    <col min="3" max="3" width="4" style="1" customWidth="1"/>
    <col min="4" max="4" width="36.140625" style="1" customWidth="1"/>
    <col min="5" max="5" width="37" style="1" customWidth="1"/>
    <col min="6" max="6" width="30.140625" style="1" bestFit="1" customWidth="1"/>
    <col min="7" max="7" width="20.28515625" style="4" customWidth="1"/>
    <col min="8" max="8" width="17.140625" style="1" bestFit="1" customWidth="1"/>
    <col min="9" max="9" width="25.28515625" style="4" bestFit="1" customWidth="1"/>
    <col min="10" max="10" width="17" style="1" customWidth="1"/>
    <col min="11" max="11" width="11.42578125" style="1"/>
    <col min="12" max="12" width="16.85546875" style="1" bestFit="1" customWidth="1"/>
    <col min="13" max="13" width="14.42578125" style="1" customWidth="1"/>
    <col min="14" max="14" width="13" style="1" bestFit="1" customWidth="1"/>
    <col min="15" max="15" width="14.140625" style="1" bestFit="1" customWidth="1"/>
    <col min="16" max="25" width="11.42578125" style="1"/>
    <col min="26" max="16384" width="11.42578125" style="2"/>
  </cols>
  <sheetData>
    <row r="4" spans="1:10" ht="25.5" x14ac:dyDescent="0.35">
      <c r="A4" s="69" t="s">
        <v>0</v>
      </c>
      <c r="B4" s="69"/>
      <c r="C4" s="69"/>
      <c r="D4" s="69"/>
      <c r="E4" s="69"/>
      <c r="F4" s="69"/>
    </row>
    <row r="5" spans="1:10" ht="20.25" x14ac:dyDescent="0.3">
      <c r="A5" s="70" t="s">
        <v>1</v>
      </c>
      <c r="B5" s="70"/>
      <c r="C5" s="70"/>
      <c r="D5" s="70"/>
      <c r="E5" s="70"/>
      <c r="F5" s="70"/>
    </row>
    <row r="6" spans="1:10" ht="20.25" x14ac:dyDescent="0.3">
      <c r="A6" s="70" t="s">
        <v>71</v>
      </c>
      <c r="B6" s="70"/>
      <c r="C6" s="70"/>
      <c r="D6" s="70"/>
      <c r="E6" s="70"/>
      <c r="F6" s="70"/>
    </row>
    <row r="7" spans="1:10" ht="20.25" x14ac:dyDescent="0.3">
      <c r="A7" s="70" t="s">
        <v>2</v>
      </c>
      <c r="B7" s="70"/>
      <c r="C7" s="70"/>
      <c r="D7" s="70"/>
      <c r="E7" s="70"/>
      <c r="F7" s="70"/>
    </row>
    <row r="8" spans="1:10" ht="23.25" x14ac:dyDescent="0.35">
      <c r="A8" s="9"/>
      <c r="B8" s="9"/>
      <c r="C8" s="9"/>
      <c r="D8" s="10"/>
      <c r="E8" s="9"/>
      <c r="F8" s="9"/>
    </row>
    <row r="9" spans="1:10" ht="23.25" x14ac:dyDescent="0.35">
      <c r="A9" s="9"/>
      <c r="B9" s="9"/>
      <c r="C9" s="9"/>
      <c r="D9" s="10"/>
      <c r="E9" s="11">
        <v>44985</v>
      </c>
      <c r="F9" s="9"/>
    </row>
    <row r="10" spans="1:10" ht="23.25" x14ac:dyDescent="0.35">
      <c r="A10" s="9"/>
      <c r="B10" s="13" t="s">
        <v>3</v>
      </c>
      <c r="C10" s="13"/>
      <c r="D10" s="9"/>
      <c r="E10" s="9"/>
      <c r="F10" s="9"/>
    </row>
    <row r="11" spans="1:10" ht="12" customHeight="1" x14ac:dyDescent="0.35">
      <c r="A11" s="9"/>
      <c r="B11" s="13"/>
      <c r="C11" s="13"/>
      <c r="D11" s="9"/>
      <c r="E11" s="9"/>
      <c r="F11" s="9"/>
    </row>
    <row r="12" spans="1:10" ht="23.25" x14ac:dyDescent="0.35">
      <c r="A12" s="9"/>
      <c r="B12" s="13" t="s">
        <v>4</v>
      </c>
      <c r="C12" s="13"/>
      <c r="D12" s="9"/>
      <c r="E12" s="14"/>
      <c r="F12" s="9"/>
    </row>
    <row r="13" spans="1:10" ht="23.25" x14ac:dyDescent="0.35">
      <c r="A13" s="9"/>
      <c r="B13" s="9" t="s">
        <v>29</v>
      </c>
      <c r="C13" s="13" t="s">
        <v>6</v>
      </c>
      <c r="D13" s="9"/>
      <c r="E13" s="16">
        <v>89565540.269999996</v>
      </c>
      <c r="F13" s="17"/>
    </row>
    <row r="14" spans="1:10" ht="18.75" hidden="1" customHeight="1" x14ac:dyDescent="0.35">
      <c r="A14" s="9"/>
      <c r="B14" s="9" t="s">
        <v>56</v>
      </c>
      <c r="C14" s="13" t="s">
        <v>7</v>
      </c>
      <c r="D14" s="9"/>
      <c r="E14" s="16"/>
      <c r="F14" s="17"/>
    </row>
    <row r="15" spans="1:10" ht="23.25" x14ac:dyDescent="0.35">
      <c r="A15" s="9"/>
      <c r="B15" s="9" t="s">
        <v>30</v>
      </c>
      <c r="C15" s="13" t="s">
        <v>8</v>
      </c>
      <c r="D15" s="9"/>
      <c r="E15" s="16">
        <v>20931110.469999999</v>
      </c>
      <c r="F15" s="17"/>
    </row>
    <row r="16" spans="1:10" ht="23.25" x14ac:dyDescent="0.35">
      <c r="A16" s="9"/>
      <c r="B16" s="9" t="s">
        <v>5</v>
      </c>
      <c r="C16" s="9"/>
      <c r="D16" s="9"/>
      <c r="E16" s="16">
        <v>1812242.47</v>
      </c>
      <c r="F16" s="53"/>
      <c r="J16" s="5"/>
    </row>
    <row r="17" spans="1:14" ht="24" thickBot="1" x14ac:dyDescent="0.4">
      <c r="A17" s="9"/>
      <c r="B17" s="13" t="s">
        <v>9</v>
      </c>
      <c r="C17" s="9"/>
      <c r="D17" s="9"/>
      <c r="E17" s="21">
        <f>+E13+E15+E16</f>
        <v>112308893.20999999</v>
      </c>
      <c r="F17" s="17"/>
      <c r="J17" s="5"/>
      <c r="N17" s="5"/>
    </row>
    <row r="18" spans="1:14" ht="24" thickTop="1" x14ac:dyDescent="0.35">
      <c r="A18" s="9"/>
      <c r="B18" s="9"/>
      <c r="C18" s="9"/>
      <c r="D18" s="9"/>
      <c r="E18" s="16"/>
      <c r="F18" s="30"/>
      <c r="J18" s="5"/>
      <c r="N18" s="5"/>
    </row>
    <row r="19" spans="1:14" ht="23.25" x14ac:dyDescent="0.35">
      <c r="A19" s="9"/>
      <c r="B19" s="13" t="s">
        <v>10</v>
      </c>
      <c r="C19" s="13"/>
      <c r="D19" s="9"/>
      <c r="E19" s="16"/>
      <c r="F19" s="30"/>
      <c r="I19" s="52"/>
      <c r="J19" s="5"/>
      <c r="N19" s="5"/>
    </row>
    <row r="20" spans="1:14" ht="23.25" x14ac:dyDescent="0.35">
      <c r="A20" s="9"/>
      <c r="B20" s="9" t="s">
        <v>49</v>
      </c>
      <c r="C20" s="13" t="s">
        <v>11</v>
      </c>
      <c r="D20" s="9"/>
      <c r="E20" s="16">
        <v>909480193.17999995</v>
      </c>
      <c r="F20" s="25"/>
      <c r="I20" s="25"/>
      <c r="J20" s="5"/>
      <c r="N20" s="5"/>
    </row>
    <row r="21" spans="1:14" ht="23.25" x14ac:dyDescent="0.35">
      <c r="A21" s="9"/>
      <c r="B21" s="9" t="s">
        <v>31</v>
      </c>
      <c r="C21" s="13" t="s">
        <v>12</v>
      </c>
      <c r="D21" s="9"/>
      <c r="E21" s="16">
        <v>163663847.5</v>
      </c>
      <c r="F21" s="26"/>
      <c r="I21" s="53"/>
      <c r="J21" s="5"/>
      <c r="N21" s="5"/>
    </row>
    <row r="22" spans="1:14" ht="23.25" x14ac:dyDescent="0.35">
      <c r="A22" s="9"/>
      <c r="B22" s="9" t="s">
        <v>32</v>
      </c>
      <c r="C22" s="13" t="s">
        <v>13</v>
      </c>
      <c r="D22" s="9"/>
      <c r="E22" s="16">
        <v>-117268708.23999999</v>
      </c>
      <c r="F22" s="26"/>
      <c r="I22" s="53"/>
      <c r="J22" s="5"/>
      <c r="L22" s="5"/>
      <c r="N22" s="5"/>
    </row>
    <row r="23" spans="1:14" ht="18.75" hidden="1" customHeight="1" x14ac:dyDescent="0.35">
      <c r="A23" s="9"/>
      <c r="B23" s="9" t="s">
        <v>48</v>
      </c>
      <c r="C23" s="13" t="s">
        <v>14</v>
      </c>
      <c r="D23" s="9"/>
      <c r="E23" s="16"/>
      <c r="F23" s="20"/>
      <c r="J23" s="5"/>
      <c r="L23" s="5"/>
      <c r="N23" s="5"/>
    </row>
    <row r="24" spans="1:14" ht="18.75" hidden="1" customHeight="1" x14ac:dyDescent="0.35">
      <c r="A24" s="9"/>
      <c r="B24" s="9" t="s">
        <v>47</v>
      </c>
      <c r="C24" s="13" t="s">
        <v>15</v>
      </c>
      <c r="D24" s="9"/>
      <c r="E24" s="16"/>
      <c r="F24" s="20"/>
      <c r="J24" s="5"/>
      <c r="L24" s="5"/>
      <c r="N24" s="5"/>
    </row>
    <row r="25" spans="1:14" ht="23.25" x14ac:dyDescent="0.35">
      <c r="A25" s="9"/>
      <c r="B25" s="9" t="s">
        <v>46</v>
      </c>
      <c r="C25" s="13" t="s">
        <v>21</v>
      </c>
      <c r="D25" s="9"/>
      <c r="E25" s="27">
        <v>0</v>
      </c>
      <c r="F25" s="16"/>
      <c r="H25" s="4"/>
      <c r="J25" s="5"/>
      <c r="L25" s="5"/>
      <c r="N25" s="5"/>
    </row>
    <row r="26" spans="1:14" ht="18.75" hidden="1" customHeight="1" thickTop="1" x14ac:dyDescent="0.35">
      <c r="A26" s="9"/>
      <c r="B26" s="9" t="s">
        <v>45</v>
      </c>
      <c r="C26" s="9"/>
      <c r="D26" s="9"/>
      <c r="E26" s="16"/>
      <c r="F26" s="20"/>
      <c r="J26" s="5"/>
      <c r="L26" s="5"/>
      <c r="N26" s="5"/>
    </row>
    <row r="27" spans="1:14" ht="24" thickBot="1" x14ac:dyDescent="0.4">
      <c r="A27" s="9"/>
      <c r="B27" s="13" t="s">
        <v>16</v>
      </c>
      <c r="C27" s="9"/>
      <c r="D27" s="9"/>
      <c r="E27" s="21">
        <f>+E20+E21+E22+E25</f>
        <v>955875332.43999994</v>
      </c>
      <c r="F27" s="28"/>
      <c r="J27" s="5"/>
      <c r="L27" s="5"/>
      <c r="N27" s="5"/>
    </row>
    <row r="28" spans="1:14" ht="11.25" customHeight="1" thickTop="1" x14ac:dyDescent="0.35">
      <c r="A28" s="9"/>
      <c r="B28" s="13"/>
      <c r="C28" s="9"/>
      <c r="D28" s="9"/>
      <c r="E28" s="22"/>
      <c r="F28" s="24"/>
      <c r="J28" s="5"/>
      <c r="N28" s="5"/>
    </row>
    <row r="29" spans="1:14" ht="24" thickBot="1" x14ac:dyDescent="0.4">
      <c r="A29" s="9"/>
      <c r="B29" s="13" t="s">
        <v>17</v>
      </c>
      <c r="C29" s="9"/>
      <c r="D29" s="9"/>
      <c r="E29" s="21">
        <f>+E17+E27</f>
        <v>1068184225.65</v>
      </c>
      <c r="F29" s="29"/>
      <c r="J29" s="5"/>
      <c r="N29" s="5"/>
    </row>
    <row r="30" spans="1:14" ht="14.25" customHeight="1" thickTop="1" x14ac:dyDescent="0.35">
      <c r="A30" s="9"/>
      <c r="B30" s="9"/>
      <c r="C30" s="9"/>
      <c r="D30" s="9"/>
      <c r="E30" s="16"/>
      <c r="F30" s="24"/>
      <c r="J30" s="5"/>
      <c r="N30" s="5"/>
    </row>
    <row r="31" spans="1:14" ht="23.25" x14ac:dyDescent="0.35">
      <c r="A31" s="9"/>
      <c r="B31" s="13" t="s">
        <v>18</v>
      </c>
      <c r="C31" s="9"/>
      <c r="D31" s="9"/>
      <c r="E31" s="16"/>
      <c r="F31" s="24"/>
      <c r="J31" s="5"/>
      <c r="N31" s="5"/>
    </row>
    <row r="32" spans="1:14" ht="23.25" customHeight="1" x14ac:dyDescent="0.35">
      <c r="A32" s="9"/>
      <c r="B32" s="13"/>
      <c r="C32" s="9"/>
      <c r="D32" s="9"/>
      <c r="E32" s="16"/>
      <c r="F32" s="24"/>
      <c r="J32" s="5"/>
      <c r="N32" s="5"/>
    </row>
    <row r="33" spans="1:17" ht="23.25" x14ac:dyDescent="0.35">
      <c r="A33" s="9"/>
      <c r="B33" s="13" t="s">
        <v>19</v>
      </c>
      <c r="C33" s="13"/>
      <c r="D33" s="9"/>
      <c r="E33" s="16"/>
      <c r="F33" s="24"/>
      <c r="N33" s="5"/>
    </row>
    <row r="34" spans="1:17" ht="23.25" x14ac:dyDescent="0.35">
      <c r="A34" s="9"/>
      <c r="B34" s="13" t="s">
        <v>53</v>
      </c>
      <c r="C34" s="13" t="s">
        <v>22</v>
      </c>
      <c r="D34" s="9"/>
      <c r="E34" s="16"/>
      <c r="F34" s="24"/>
      <c r="J34" s="5"/>
      <c r="N34" s="5"/>
    </row>
    <row r="35" spans="1:17" ht="23.25" x14ac:dyDescent="0.35">
      <c r="A35" s="9"/>
      <c r="B35" s="9" t="s">
        <v>52</v>
      </c>
      <c r="C35" s="13"/>
      <c r="D35" s="9"/>
      <c r="E35" s="16">
        <v>13706110.539999999</v>
      </c>
      <c r="F35" s="30"/>
      <c r="H35" s="57"/>
    </row>
    <row r="36" spans="1:17" ht="23.25" x14ac:dyDescent="0.35">
      <c r="A36" s="9"/>
      <c r="B36" s="9" t="s">
        <v>65</v>
      </c>
      <c r="C36" s="13" t="s">
        <v>22</v>
      </c>
      <c r="D36" s="9"/>
      <c r="E36" s="16">
        <f>114000+160884.81</f>
        <v>274884.81</v>
      </c>
      <c r="F36" s="30"/>
      <c r="N36" s="5"/>
      <c r="Q36" s="5"/>
    </row>
    <row r="37" spans="1:17" ht="18.75" hidden="1" customHeight="1" x14ac:dyDescent="0.35">
      <c r="A37" s="9"/>
      <c r="B37" s="9" t="s">
        <v>55</v>
      </c>
      <c r="C37" s="13"/>
      <c r="D37" s="9"/>
      <c r="E37" s="16"/>
      <c r="F37" s="24"/>
    </row>
    <row r="38" spans="1:17" ht="18.75" hidden="1" customHeight="1" x14ac:dyDescent="0.35">
      <c r="A38" s="9"/>
      <c r="B38" s="9" t="s">
        <v>44</v>
      </c>
      <c r="C38" s="13"/>
      <c r="D38" s="9"/>
      <c r="E38" s="16"/>
      <c r="F38" s="24"/>
      <c r="J38" s="5"/>
      <c r="O38" s="5"/>
    </row>
    <row r="39" spans="1:17" ht="18.75" hidden="1" customHeight="1" x14ac:dyDescent="0.35">
      <c r="A39" s="9"/>
      <c r="B39" s="9" t="s">
        <v>43</v>
      </c>
      <c r="C39" s="13"/>
      <c r="D39" s="9"/>
      <c r="E39" s="16"/>
      <c r="F39" s="24"/>
      <c r="J39" s="5"/>
      <c r="O39" s="5"/>
    </row>
    <row r="40" spans="1:17" ht="18.75" hidden="1" customHeight="1" x14ac:dyDescent="0.35">
      <c r="A40" s="9"/>
      <c r="B40" s="9" t="s">
        <v>20</v>
      </c>
      <c r="C40" s="13"/>
      <c r="D40" s="9"/>
      <c r="E40" s="16"/>
      <c r="F40" s="24"/>
      <c r="J40" s="5"/>
      <c r="O40" s="5"/>
    </row>
    <row r="41" spans="1:17" ht="18.75" hidden="1" customHeight="1" x14ac:dyDescent="0.35">
      <c r="A41" s="9"/>
      <c r="B41" s="9" t="s">
        <v>42</v>
      </c>
      <c r="C41" s="13"/>
      <c r="D41" s="9"/>
      <c r="E41" s="32"/>
      <c r="F41" s="24"/>
      <c r="J41" s="5"/>
      <c r="O41" s="5"/>
    </row>
    <row r="42" spans="1:17" ht="18.75" customHeight="1" x14ac:dyDescent="0.35">
      <c r="A42" s="9"/>
      <c r="B42" s="9" t="s">
        <v>62</v>
      </c>
      <c r="C42" s="13"/>
      <c r="D42" s="9"/>
      <c r="E42" s="32">
        <v>475870.33</v>
      </c>
      <c r="F42" s="46"/>
      <c r="J42" s="5"/>
      <c r="O42" s="5"/>
    </row>
    <row r="43" spans="1:17" ht="21.75" customHeight="1" x14ac:dyDescent="0.35">
      <c r="A43" s="9"/>
      <c r="B43" s="9" t="s">
        <v>61</v>
      </c>
      <c r="C43" s="13"/>
      <c r="D43" s="9"/>
      <c r="E43" s="32">
        <v>1899636</v>
      </c>
      <c r="F43" s="46"/>
      <c r="H43" s="5"/>
      <c r="J43" s="5"/>
      <c r="O43" s="5"/>
    </row>
    <row r="44" spans="1:17" ht="23.25" x14ac:dyDescent="0.35">
      <c r="A44" s="9"/>
      <c r="B44" s="13" t="s">
        <v>57</v>
      </c>
      <c r="C44" s="13"/>
      <c r="D44" s="9"/>
      <c r="E44" s="33">
        <f>SUM(E35:E43)</f>
        <v>16356501.68</v>
      </c>
      <c r="F44" s="29"/>
      <c r="J44" s="5"/>
      <c r="O44" s="5"/>
    </row>
    <row r="45" spans="1:17" ht="23.25" x14ac:dyDescent="0.35">
      <c r="A45" s="9"/>
      <c r="B45" s="9"/>
      <c r="C45" s="13"/>
      <c r="D45" s="9"/>
      <c r="E45" s="16"/>
      <c r="F45" s="24"/>
      <c r="J45" s="5"/>
      <c r="O45" s="5"/>
    </row>
    <row r="46" spans="1:17" ht="23.25" x14ac:dyDescent="0.35">
      <c r="A46" s="9"/>
      <c r="B46" s="13" t="s">
        <v>24</v>
      </c>
      <c r="C46" s="13" t="s">
        <v>23</v>
      </c>
      <c r="D46" s="9"/>
      <c r="E46" s="16"/>
      <c r="F46" s="24"/>
      <c r="O46" s="5"/>
    </row>
    <row r="47" spans="1:17" ht="23.25" x14ac:dyDescent="0.35">
      <c r="A47" s="9"/>
      <c r="B47" s="34" t="s">
        <v>63</v>
      </c>
      <c r="C47" s="13"/>
      <c r="D47" s="9"/>
      <c r="E47" s="16"/>
      <c r="F47" s="46"/>
      <c r="H47" s="5"/>
      <c r="J47" s="5"/>
    </row>
    <row r="48" spans="1:17" ht="23.25" x14ac:dyDescent="0.35">
      <c r="A48" s="9"/>
      <c r="B48" s="9" t="s">
        <v>52</v>
      </c>
      <c r="C48" s="13"/>
      <c r="D48" s="9"/>
      <c r="E48" s="16">
        <v>1460578.72</v>
      </c>
      <c r="F48" s="35"/>
    </row>
    <row r="49" spans="1:12" s="1" customFormat="1" ht="18.75" hidden="1" customHeight="1" x14ac:dyDescent="0.35">
      <c r="A49" s="9"/>
      <c r="B49" s="9" t="s">
        <v>54</v>
      </c>
      <c r="C49" s="13"/>
      <c r="D49" s="9"/>
      <c r="E49" s="16"/>
      <c r="F49" s="36"/>
      <c r="G49" s="4"/>
      <c r="I49" s="4"/>
    </row>
    <row r="50" spans="1:12" s="1" customFormat="1" ht="18.75" customHeight="1" x14ac:dyDescent="0.35">
      <c r="A50" s="9"/>
      <c r="B50" s="9" t="s">
        <v>64</v>
      </c>
      <c r="C50" s="13"/>
      <c r="D50" s="9"/>
      <c r="E50" s="16">
        <v>25545000</v>
      </c>
      <c r="F50" s="35"/>
      <c r="G50" s="4"/>
      <c r="I50" s="4"/>
    </row>
    <row r="51" spans="1:12" s="1" customFormat="1" ht="23.25" x14ac:dyDescent="0.35">
      <c r="A51" s="9"/>
      <c r="B51" s="9" t="s">
        <v>55</v>
      </c>
      <c r="C51" s="13"/>
      <c r="D51" s="9"/>
      <c r="E51" s="31">
        <v>25034362.34</v>
      </c>
      <c r="F51" s="37"/>
      <c r="G51" s="4"/>
      <c r="H51" s="5"/>
      <c r="I51" s="4"/>
    </row>
    <row r="52" spans="1:12" s="1" customFormat="1" ht="23.25" customHeight="1" x14ac:dyDescent="0.35">
      <c r="A52" s="9"/>
      <c r="B52" s="34" t="s">
        <v>58</v>
      </c>
      <c r="C52" s="13"/>
      <c r="D52" s="9"/>
      <c r="E52" s="33">
        <f>+E48+E51+E50</f>
        <v>52039941.060000002</v>
      </c>
      <c r="F52" s="50"/>
      <c r="G52" s="4"/>
      <c r="H52" s="5"/>
      <c r="I52" s="4"/>
    </row>
    <row r="53" spans="1:12" s="1" customFormat="1" ht="23.25" hidden="1" x14ac:dyDescent="0.35">
      <c r="A53" s="9"/>
      <c r="B53" s="38"/>
      <c r="C53" s="13"/>
      <c r="D53" s="9"/>
      <c r="E53" s="16"/>
      <c r="F53" s="36"/>
      <c r="G53" s="4"/>
      <c r="I53" s="4"/>
    </row>
    <row r="54" spans="1:12" s="1" customFormat="1" ht="18.75" hidden="1" customHeight="1" thickBot="1" x14ac:dyDescent="0.4">
      <c r="A54" s="9"/>
      <c r="B54" s="9" t="s">
        <v>34</v>
      </c>
      <c r="C54" s="13" t="s">
        <v>25</v>
      </c>
      <c r="D54" s="9"/>
      <c r="E54" s="16">
        <v>0</v>
      </c>
      <c r="F54" s="36"/>
      <c r="G54" s="4"/>
      <c r="I54" s="4"/>
    </row>
    <row r="55" spans="1:12" s="1" customFormat="1" ht="18.75" hidden="1" customHeight="1" x14ac:dyDescent="0.35">
      <c r="A55" s="9"/>
      <c r="B55" s="9" t="s">
        <v>41</v>
      </c>
      <c r="C55" s="13" t="s">
        <v>33</v>
      </c>
      <c r="D55" s="9"/>
      <c r="E55" s="16">
        <v>0</v>
      </c>
      <c r="F55" s="36"/>
      <c r="G55" s="4"/>
      <c r="I55" s="4"/>
    </row>
    <row r="56" spans="1:12" s="1" customFormat="1" ht="18.75" hidden="1" customHeight="1" x14ac:dyDescent="0.35">
      <c r="A56" s="9"/>
      <c r="B56" s="9" t="s">
        <v>40</v>
      </c>
      <c r="C56" s="13" t="s">
        <v>35</v>
      </c>
      <c r="D56" s="9"/>
      <c r="E56" s="16">
        <v>0</v>
      </c>
      <c r="F56" s="36"/>
      <c r="G56" s="4"/>
      <c r="I56" s="4"/>
    </row>
    <row r="57" spans="1:12" s="1" customFormat="1" ht="18.75" hidden="1" customHeight="1" x14ac:dyDescent="0.35">
      <c r="A57" s="9"/>
      <c r="B57" s="9" t="s">
        <v>39</v>
      </c>
      <c r="C57" s="9"/>
      <c r="D57" s="9"/>
      <c r="E57" s="16">
        <v>0</v>
      </c>
      <c r="F57" s="36"/>
      <c r="G57" s="4"/>
      <c r="I57" s="4"/>
    </row>
    <row r="58" spans="1:12" s="1" customFormat="1" ht="18.75" hidden="1" customHeight="1" x14ac:dyDescent="0.35">
      <c r="A58" s="9"/>
      <c r="B58" s="38"/>
      <c r="C58" s="9"/>
      <c r="D58" s="9"/>
      <c r="E58" s="33">
        <f>SUM(E54:E57)</f>
        <v>0</v>
      </c>
      <c r="F58" s="36"/>
      <c r="G58" s="4"/>
      <c r="I58" s="4"/>
    </row>
    <row r="59" spans="1:12" s="1" customFormat="1" ht="23.25" x14ac:dyDescent="0.35">
      <c r="A59" s="9"/>
      <c r="B59" s="9"/>
      <c r="C59" s="9"/>
      <c r="D59" s="9"/>
      <c r="E59" s="16"/>
      <c r="F59" s="35"/>
      <c r="G59" s="4"/>
      <c r="I59" s="4"/>
    </row>
    <row r="60" spans="1:12" s="1" customFormat="1" ht="24" thickBot="1" x14ac:dyDescent="0.4">
      <c r="A60" s="9"/>
      <c r="B60" s="13" t="s">
        <v>26</v>
      </c>
      <c r="C60" s="9"/>
      <c r="D60" s="9"/>
      <c r="E60" s="21">
        <f>+E44+E52</f>
        <v>68396442.74000001</v>
      </c>
      <c r="F60" s="50"/>
      <c r="G60" s="4"/>
      <c r="H60" s="5"/>
      <c r="I60" s="4"/>
    </row>
    <row r="61" spans="1:12" s="1" customFormat="1" ht="21.75" customHeight="1" thickTop="1" x14ac:dyDescent="0.35">
      <c r="A61" s="9"/>
      <c r="B61" s="9"/>
      <c r="C61" s="13"/>
      <c r="D61" s="9"/>
      <c r="E61" s="16"/>
      <c r="F61" s="46"/>
      <c r="G61" s="4"/>
      <c r="I61" s="4"/>
    </row>
    <row r="62" spans="1:12" s="1" customFormat="1" ht="23.25" x14ac:dyDescent="0.35">
      <c r="A62" s="9"/>
      <c r="B62" s="13" t="s">
        <v>50</v>
      </c>
      <c r="C62" s="9"/>
      <c r="D62" s="9"/>
      <c r="E62" s="16"/>
      <c r="F62" s="46"/>
      <c r="G62" s="4"/>
      <c r="I62" s="4"/>
    </row>
    <row r="63" spans="1:12" s="1" customFormat="1" ht="23.25" x14ac:dyDescent="0.35">
      <c r="A63" s="9"/>
      <c r="B63" s="13"/>
      <c r="C63" s="9"/>
      <c r="D63" s="9"/>
      <c r="E63" s="39"/>
      <c r="F63" s="24"/>
      <c r="G63" s="4"/>
      <c r="H63" s="6"/>
      <c r="I63" s="4"/>
    </row>
    <row r="64" spans="1:12" s="1" customFormat="1" ht="23.25" x14ac:dyDescent="0.35">
      <c r="A64" s="9"/>
      <c r="B64" s="9" t="s">
        <v>36</v>
      </c>
      <c r="C64" s="9"/>
      <c r="D64" s="9"/>
      <c r="E64" s="40">
        <f>+E29-E60</f>
        <v>999787782.90999997</v>
      </c>
      <c r="F64" s="23"/>
      <c r="G64" s="4"/>
      <c r="H64" s="5"/>
      <c r="I64" s="4"/>
      <c r="L64" s="4"/>
    </row>
    <row r="65" spans="1:12" s="1" customFormat="1" ht="18.75" hidden="1" customHeight="1" thickTop="1" x14ac:dyDescent="0.35">
      <c r="A65" s="9"/>
      <c r="B65" s="9" t="s">
        <v>27</v>
      </c>
      <c r="C65" s="9"/>
      <c r="D65" s="9"/>
      <c r="E65" s="39"/>
      <c r="F65" s="19"/>
      <c r="G65" s="4"/>
      <c r="I65" s="4"/>
      <c r="L65" s="4"/>
    </row>
    <row r="66" spans="1:12" s="1" customFormat="1" ht="18.75" hidden="1" customHeight="1" thickTop="1" x14ac:dyDescent="0.35">
      <c r="A66" s="9"/>
      <c r="B66" s="9" t="s">
        <v>28</v>
      </c>
      <c r="C66" s="9"/>
      <c r="D66" s="9"/>
      <c r="E66" s="39"/>
      <c r="F66" s="19"/>
      <c r="G66" s="4"/>
      <c r="I66" s="4"/>
      <c r="L66" s="4"/>
    </row>
    <row r="67" spans="1:12" s="1" customFormat="1" ht="18.75" hidden="1" customHeight="1" thickBot="1" x14ac:dyDescent="0.4">
      <c r="A67" s="9"/>
      <c r="B67" s="9" t="s">
        <v>38</v>
      </c>
      <c r="C67" s="9"/>
      <c r="D67" s="9"/>
      <c r="E67" s="39"/>
      <c r="F67" s="19"/>
      <c r="G67" s="4"/>
      <c r="I67" s="4"/>
      <c r="L67" s="4"/>
    </row>
    <row r="68" spans="1:12" s="1" customFormat="1" ht="24" thickBot="1" x14ac:dyDescent="0.4">
      <c r="A68" s="9"/>
      <c r="B68" s="13" t="s">
        <v>51</v>
      </c>
      <c r="C68" s="13"/>
      <c r="D68" s="9"/>
      <c r="E68" s="41">
        <f>+E64</f>
        <v>999787782.90999997</v>
      </c>
      <c r="F68" s="23"/>
      <c r="G68" s="4"/>
      <c r="I68" s="4"/>
      <c r="L68" s="4"/>
    </row>
    <row r="69" spans="1:12" s="1" customFormat="1" ht="24" thickTop="1" x14ac:dyDescent="0.35">
      <c r="A69" s="9"/>
      <c r="B69" s="9"/>
      <c r="C69" s="9"/>
      <c r="D69" s="9"/>
      <c r="E69" s="40"/>
      <c r="F69" s="19"/>
      <c r="G69" s="4"/>
      <c r="I69" s="4"/>
      <c r="L69" s="4"/>
    </row>
    <row r="70" spans="1:12" s="1" customFormat="1" ht="24" thickBot="1" x14ac:dyDescent="0.4">
      <c r="A70" s="9"/>
      <c r="B70" s="13" t="s">
        <v>37</v>
      </c>
      <c r="C70" s="13"/>
      <c r="D70" s="9"/>
      <c r="E70" s="41">
        <f>+E60+E68</f>
        <v>1068184225.65</v>
      </c>
      <c r="F70" s="19"/>
      <c r="G70" s="4"/>
      <c r="I70" s="4"/>
      <c r="L70" s="4"/>
    </row>
    <row r="71" spans="1:12" s="1" customFormat="1" ht="24" thickTop="1" x14ac:dyDescent="0.35">
      <c r="A71" s="9"/>
      <c r="B71" s="9"/>
      <c r="C71" s="9"/>
      <c r="D71" s="9"/>
      <c r="E71" s="42"/>
      <c r="F71" s="43"/>
      <c r="G71" s="4"/>
      <c r="I71" s="4"/>
      <c r="L71" s="4"/>
    </row>
    <row r="72" spans="1:12" s="1" customFormat="1" ht="23.25" hidden="1" x14ac:dyDescent="0.35">
      <c r="A72" s="9"/>
      <c r="B72" s="9"/>
      <c r="C72" s="9"/>
      <c r="D72" s="9"/>
      <c r="E72" s="44">
        <f>+E29-E70</f>
        <v>0</v>
      </c>
      <c r="F72" s="9"/>
      <c r="G72" s="4"/>
      <c r="I72" s="4"/>
      <c r="L72" s="4"/>
    </row>
    <row r="73" spans="1:12" s="1" customFormat="1" ht="23.25" hidden="1" x14ac:dyDescent="0.35">
      <c r="A73" s="9"/>
      <c r="B73" s="9"/>
      <c r="C73" s="9"/>
      <c r="D73" s="9"/>
      <c r="E73" s="44"/>
      <c r="F73" s="9"/>
      <c r="G73" s="4"/>
      <c r="I73" s="4"/>
      <c r="L73" s="4"/>
    </row>
    <row r="74" spans="1:12" s="1" customFormat="1" ht="23.25" x14ac:dyDescent="0.35">
      <c r="A74" s="9"/>
      <c r="B74" s="9"/>
      <c r="C74" s="9"/>
      <c r="D74" s="9"/>
      <c r="E74" s="49"/>
      <c r="F74" s="9"/>
      <c r="G74" s="4"/>
      <c r="I74" s="4"/>
      <c r="L74" s="4"/>
    </row>
    <row r="75" spans="1:12" s="1" customFormat="1" ht="23.25" x14ac:dyDescent="0.35">
      <c r="A75" s="9"/>
      <c r="B75" s="9"/>
      <c r="C75" s="9"/>
      <c r="D75" s="9"/>
      <c r="E75" s="32"/>
      <c r="F75" s="9"/>
      <c r="G75" s="4"/>
      <c r="I75" s="4"/>
      <c r="K75" s="5"/>
      <c r="L75" s="4"/>
    </row>
    <row r="76" spans="1:12" s="1" customFormat="1" ht="23.25" x14ac:dyDescent="0.35">
      <c r="A76" s="9"/>
      <c r="B76" s="45" t="s">
        <v>60</v>
      </c>
      <c r="C76" s="24"/>
      <c r="D76" s="24"/>
      <c r="E76" s="45" t="s">
        <v>59</v>
      </c>
      <c r="F76" s="24"/>
      <c r="G76" s="4"/>
      <c r="I76" s="4"/>
    </row>
    <row r="77" spans="1:12" s="1" customFormat="1" ht="23.25" x14ac:dyDescent="0.35">
      <c r="A77" s="38"/>
      <c r="B77" s="68" t="s">
        <v>73</v>
      </c>
      <c r="C77" s="68"/>
      <c r="D77" s="10"/>
      <c r="E77" s="10" t="s">
        <v>67</v>
      </c>
      <c r="F77" s="24"/>
      <c r="G77" s="4"/>
      <c r="I77" s="4"/>
    </row>
    <row r="78" spans="1:12" s="1" customFormat="1" ht="23.25" x14ac:dyDescent="0.35">
      <c r="A78" s="9"/>
      <c r="B78" s="68" t="s">
        <v>72</v>
      </c>
      <c r="C78" s="68"/>
      <c r="D78" s="24"/>
      <c r="E78" s="48" t="s">
        <v>70</v>
      </c>
      <c r="F78" s="24"/>
      <c r="G78" s="4"/>
      <c r="I78" s="4"/>
    </row>
    <row r="79" spans="1:12" s="1" customFormat="1" ht="23.25" x14ac:dyDescent="0.35">
      <c r="A79" s="9"/>
      <c r="B79" s="51"/>
      <c r="C79" s="51"/>
      <c r="D79" s="24"/>
      <c r="E79" s="48"/>
      <c r="F79" s="24"/>
      <c r="G79" s="4"/>
      <c r="I79" s="4"/>
    </row>
    <row r="80" spans="1:12" s="1" customFormat="1" ht="23.25" x14ac:dyDescent="0.35">
      <c r="A80" s="9"/>
      <c r="B80" s="24"/>
      <c r="C80" s="24"/>
      <c r="D80" s="24"/>
      <c r="E80" s="46"/>
      <c r="F80" s="24"/>
      <c r="G80" s="4"/>
      <c r="I80" s="4"/>
    </row>
    <row r="81" spans="1:25" s="1" customFormat="1" ht="20.25" x14ac:dyDescent="0.3">
      <c r="A81" s="7"/>
      <c r="B81" s="7"/>
      <c r="C81" s="7"/>
      <c r="D81" s="7"/>
      <c r="E81" s="7"/>
      <c r="F81" s="7"/>
      <c r="G81" s="4"/>
      <c r="I81" s="4"/>
    </row>
    <row r="82" spans="1:25" s="4" customFormat="1" ht="20.25" x14ac:dyDescent="0.3">
      <c r="A82" s="7"/>
      <c r="B82" s="7"/>
      <c r="C82" s="7"/>
      <c r="D82" s="7"/>
      <c r="E82" s="8"/>
      <c r="F82" s="7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</sheetData>
  <mergeCells count="6">
    <mergeCell ref="B78:C78"/>
    <mergeCell ref="A4:F4"/>
    <mergeCell ref="A5:F5"/>
    <mergeCell ref="A6:F6"/>
    <mergeCell ref="A7:F7"/>
    <mergeCell ref="B77:C77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82"/>
  <sheetViews>
    <sheetView zoomScale="80" zoomScaleNormal="80" workbookViewId="0">
      <selection activeCell="E33" sqref="E33"/>
    </sheetView>
  </sheetViews>
  <sheetFormatPr baseColWidth="10" defaultColWidth="11.42578125" defaultRowHeight="15.75" x14ac:dyDescent="0.25"/>
  <cols>
    <col min="1" max="1" width="19.7109375" style="1" customWidth="1"/>
    <col min="2" max="2" width="38.85546875" style="1" customWidth="1"/>
    <col min="3" max="3" width="4" style="1" customWidth="1"/>
    <col min="4" max="4" width="36.140625" style="1" customWidth="1"/>
    <col min="5" max="5" width="37" style="1" customWidth="1"/>
    <col min="6" max="6" width="30.140625" style="1" bestFit="1" customWidth="1"/>
    <col min="7" max="7" width="20.28515625" style="4" customWidth="1"/>
    <col min="8" max="8" width="17.140625" style="1" bestFit="1" customWidth="1"/>
    <col min="9" max="9" width="25.28515625" style="4" bestFit="1" customWidth="1"/>
    <col min="10" max="10" width="17" style="1" customWidth="1"/>
    <col min="11" max="11" width="11.42578125" style="1"/>
    <col min="12" max="12" width="16.85546875" style="1" bestFit="1" customWidth="1"/>
    <col min="13" max="13" width="14.42578125" style="1" customWidth="1"/>
    <col min="14" max="14" width="13" style="1" bestFit="1" customWidth="1"/>
    <col min="15" max="15" width="14.140625" style="1" bestFit="1" customWidth="1"/>
    <col min="16" max="25" width="11.42578125" style="1"/>
    <col min="26" max="16384" width="11.42578125" style="2"/>
  </cols>
  <sheetData>
    <row r="4" spans="1:10" ht="25.5" x14ac:dyDescent="0.35">
      <c r="A4" s="69" t="s">
        <v>0</v>
      </c>
      <c r="B4" s="69"/>
      <c r="C4" s="69"/>
      <c r="D4" s="69"/>
      <c r="E4" s="69"/>
      <c r="F4" s="69"/>
    </row>
    <row r="5" spans="1:10" ht="20.25" x14ac:dyDescent="0.3">
      <c r="A5" s="70" t="s">
        <v>1</v>
      </c>
      <c r="B5" s="70"/>
      <c r="C5" s="70"/>
      <c r="D5" s="70"/>
      <c r="E5" s="70"/>
      <c r="F5" s="70"/>
    </row>
    <row r="6" spans="1:10" ht="20.25" x14ac:dyDescent="0.3">
      <c r="A6" s="70" t="s">
        <v>74</v>
      </c>
      <c r="B6" s="70"/>
      <c r="C6" s="70"/>
      <c r="D6" s="70"/>
      <c r="E6" s="70"/>
      <c r="F6" s="70"/>
    </row>
    <row r="7" spans="1:10" ht="20.25" x14ac:dyDescent="0.3">
      <c r="A7" s="70" t="s">
        <v>2</v>
      </c>
      <c r="B7" s="70"/>
      <c r="C7" s="70"/>
      <c r="D7" s="70"/>
      <c r="E7" s="70"/>
      <c r="F7" s="70"/>
    </row>
    <row r="8" spans="1:10" ht="23.25" x14ac:dyDescent="0.35">
      <c r="A8" s="9"/>
      <c r="B8" s="9"/>
      <c r="C8" s="9"/>
      <c r="D8" s="10"/>
      <c r="E8" s="9"/>
      <c r="F8" s="9"/>
    </row>
    <row r="9" spans="1:10" ht="23.25" x14ac:dyDescent="0.35">
      <c r="A9" s="9"/>
      <c r="B9" s="9"/>
      <c r="C9" s="9"/>
      <c r="D9" s="10"/>
      <c r="E9" s="11">
        <v>45016</v>
      </c>
      <c r="F9" s="9"/>
    </row>
    <row r="10" spans="1:10" ht="23.25" x14ac:dyDescent="0.35">
      <c r="A10" s="9"/>
      <c r="B10" s="13" t="s">
        <v>3</v>
      </c>
      <c r="C10" s="13"/>
      <c r="D10" s="9"/>
      <c r="E10" s="9"/>
      <c r="F10" s="9"/>
    </row>
    <row r="11" spans="1:10" ht="12" customHeight="1" x14ac:dyDescent="0.35">
      <c r="A11" s="9"/>
      <c r="B11" s="13"/>
      <c r="C11" s="13"/>
      <c r="D11" s="9"/>
      <c r="E11" s="9"/>
      <c r="F11" s="9"/>
    </row>
    <row r="12" spans="1:10" ht="23.25" x14ac:dyDescent="0.35">
      <c r="A12" s="9"/>
      <c r="B12" s="13" t="s">
        <v>4</v>
      </c>
      <c r="C12" s="13"/>
      <c r="D12" s="9"/>
      <c r="E12" s="14"/>
      <c r="F12" s="9"/>
    </row>
    <row r="13" spans="1:10" ht="23.25" x14ac:dyDescent="0.35">
      <c r="A13" s="9"/>
      <c r="B13" s="9" t="s">
        <v>29</v>
      </c>
      <c r="C13" s="13" t="s">
        <v>6</v>
      </c>
      <c r="D13" s="9"/>
      <c r="E13" s="16">
        <v>94281716.170000002</v>
      </c>
      <c r="F13" s="17"/>
      <c r="H13" s="3"/>
    </row>
    <row r="14" spans="1:10" ht="18.75" hidden="1" customHeight="1" x14ac:dyDescent="0.35">
      <c r="A14" s="9"/>
      <c r="B14" s="9" t="s">
        <v>56</v>
      </c>
      <c r="C14" s="13" t="s">
        <v>7</v>
      </c>
      <c r="D14" s="9"/>
      <c r="E14" s="16"/>
      <c r="F14" s="17"/>
    </row>
    <row r="15" spans="1:10" ht="23.25" x14ac:dyDescent="0.35">
      <c r="A15" s="9"/>
      <c r="B15" s="9" t="s">
        <v>30</v>
      </c>
      <c r="C15" s="13" t="s">
        <v>8</v>
      </c>
      <c r="D15" s="9"/>
      <c r="E15" s="16">
        <v>10924924.17</v>
      </c>
      <c r="F15" s="17"/>
    </row>
    <row r="16" spans="1:10" ht="23.25" x14ac:dyDescent="0.35">
      <c r="A16" s="9"/>
      <c r="B16" s="9" t="s">
        <v>5</v>
      </c>
      <c r="C16" s="9"/>
      <c r="D16" s="9"/>
      <c r="E16" s="16">
        <v>1539169.46</v>
      </c>
      <c r="F16" s="53"/>
      <c r="J16" s="5"/>
    </row>
    <row r="17" spans="1:14" ht="24" thickBot="1" x14ac:dyDescent="0.4">
      <c r="A17" s="9"/>
      <c r="B17" s="13" t="s">
        <v>9</v>
      </c>
      <c r="C17" s="9"/>
      <c r="D17" s="9"/>
      <c r="E17" s="21">
        <f>+E13+E15+E16</f>
        <v>106745809.8</v>
      </c>
      <c r="F17" s="17"/>
      <c r="J17" s="5"/>
      <c r="N17" s="5"/>
    </row>
    <row r="18" spans="1:14" ht="24" thickTop="1" x14ac:dyDescent="0.35">
      <c r="A18" s="9"/>
      <c r="B18" s="9"/>
      <c r="C18" s="9"/>
      <c r="D18" s="9"/>
      <c r="E18" s="16"/>
      <c r="F18" s="30"/>
      <c r="J18" s="5"/>
      <c r="N18" s="5"/>
    </row>
    <row r="19" spans="1:14" ht="23.25" x14ac:dyDescent="0.35">
      <c r="A19" s="9"/>
      <c r="B19" s="13" t="s">
        <v>10</v>
      </c>
      <c r="C19" s="13"/>
      <c r="D19" s="9"/>
      <c r="E19" s="16"/>
      <c r="F19" s="30"/>
      <c r="I19" s="52"/>
      <c r="J19" s="5"/>
      <c r="N19" s="5"/>
    </row>
    <row r="20" spans="1:14" ht="23.25" x14ac:dyDescent="0.35">
      <c r="A20" s="9"/>
      <c r="B20" s="9" t="s">
        <v>49</v>
      </c>
      <c r="C20" s="13" t="s">
        <v>11</v>
      </c>
      <c r="D20" s="9"/>
      <c r="E20" s="16">
        <v>907231453.96000004</v>
      </c>
      <c r="F20" s="25"/>
      <c r="I20" s="25"/>
      <c r="J20" s="5"/>
      <c r="N20" s="5"/>
    </row>
    <row r="21" spans="1:14" ht="23.25" x14ac:dyDescent="0.35">
      <c r="A21" s="9"/>
      <c r="B21" s="9" t="s">
        <v>31</v>
      </c>
      <c r="C21" s="13" t="s">
        <v>12</v>
      </c>
      <c r="D21" s="9"/>
      <c r="E21" s="16">
        <v>163663847.5</v>
      </c>
      <c r="F21" s="26"/>
      <c r="I21" s="53"/>
      <c r="J21" s="5"/>
      <c r="N21" s="5"/>
    </row>
    <row r="22" spans="1:14" ht="23.25" x14ac:dyDescent="0.35">
      <c r="A22" s="9"/>
      <c r="B22" s="9" t="s">
        <v>32</v>
      </c>
      <c r="C22" s="13" t="s">
        <v>13</v>
      </c>
      <c r="D22" s="9"/>
      <c r="E22" s="16">
        <v>-117743215.86</v>
      </c>
      <c r="F22" s="26"/>
      <c r="I22" s="53"/>
      <c r="J22" s="5"/>
      <c r="L22" s="5"/>
      <c r="N22" s="5"/>
    </row>
    <row r="23" spans="1:14" ht="18.75" hidden="1" customHeight="1" x14ac:dyDescent="0.35">
      <c r="A23" s="9"/>
      <c r="B23" s="9" t="s">
        <v>48</v>
      </c>
      <c r="C23" s="13" t="s">
        <v>14</v>
      </c>
      <c r="D23" s="9"/>
      <c r="E23" s="16"/>
      <c r="F23" s="20"/>
      <c r="J23" s="5"/>
      <c r="L23" s="5"/>
      <c r="N23" s="5"/>
    </row>
    <row r="24" spans="1:14" ht="18.75" hidden="1" customHeight="1" x14ac:dyDescent="0.35">
      <c r="A24" s="9"/>
      <c r="B24" s="9" t="s">
        <v>47</v>
      </c>
      <c r="C24" s="13" t="s">
        <v>15</v>
      </c>
      <c r="D24" s="9"/>
      <c r="E24" s="16"/>
      <c r="F24" s="20"/>
      <c r="J24" s="5"/>
      <c r="L24" s="5"/>
      <c r="N24" s="5"/>
    </row>
    <row r="25" spans="1:14" ht="23.25" x14ac:dyDescent="0.35">
      <c r="A25" s="9"/>
      <c r="B25" s="9" t="s">
        <v>46</v>
      </c>
      <c r="C25" s="13" t="s">
        <v>21</v>
      </c>
      <c r="D25" s="9"/>
      <c r="E25" s="27">
        <v>0</v>
      </c>
      <c r="F25" s="16"/>
      <c r="H25" s="4"/>
      <c r="J25" s="5"/>
      <c r="L25" s="5"/>
      <c r="N25" s="5"/>
    </row>
    <row r="26" spans="1:14" ht="18.75" hidden="1" customHeight="1" thickTop="1" x14ac:dyDescent="0.35">
      <c r="A26" s="9"/>
      <c r="B26" s="9" t="s">
        <v>45</v>
      </c>
      <c r="C26" s="9"/>
      <c r="D26" s="9"/>
      <c r="E26" s="16"/>
      <c r="F26" s="20"/>
      <c r="J26" s="5"/>
      <c r="L26" s="5"/>
      <c r="N26" s="5"/>
    </row>
    <row r="27" spans="1:14" ht="24" thickBot="1" x14ac:dyDescent="0.4">
      <c r="A27" s="9"/>
      <c r="B27" s="13" t="s">
        <v>16</v>
      </c>
      <c r="C27" s="9"/>
      <c r="D27" s="9"/>
      <c r="E27" s="21">
        <f>+E20+E21+E22+E25</f>
        <v>953152085.60000002</v>
      </c>
      <c r="F27" s="28"/>
      <c r="J27" s="5"/>
      <c r="L27" s="5"/>
      <c r="N27" s="5"/>
    </row>
    <row r="28" spans="1:14" ht="11.25" customHeight="1" thickTop="1" x14ac:dyDescent="0.35">
      <c r="A28" s="9"/>
      <c r="B28" s="13"/>
      <c r="C28" s="9"/>
      <c r="D28" s="9"/>
      <c r="E28" s="22"/>
      <c r="F28" s="24"/>
      <c r="J28" s="5"/>
      <c r="N28" s="5"/>
    </row>
    <row r="29" spans="1:14" ht="24" thickBot="1" x14ac:dyDescent="0.4">
      <c r="A29" s="9"/>
      <c r="B29" s="13" t="s">
        <v>17</v>
      </c>
      <c r="C29" s="9"/>
      <c r="D29" s="9"/>
      <c r="E29" s="21">
        <f>+E17+E27</f>
        <v>1059897895.4</v>
      </c>
      <c r="F29" s="29"/>
      <c r="J29" s="5"/>
      <c r="N29" s="5"/>
    </row>
    <row r="30" spans="1:14" ht="14.25" customHeight="1" thickTop="1" x14ac:dyDescent="0.35">
      <c r="A30" s="9"/>
      <c r="B30" s="9"/>
      <c r="C30" s="9"/>
      <c r="D30" s="9"/>
      <c r="E30" s="16"/>
      <c r="F30" s="24"/>
      <c r="J30" s="5"/>
      <c r="N30" s="5"/>
    </row>
    <row r="31" spans="1:14" ht="23.25" x14ac:dyDescent="0.35">
      <c r="A31" s="9"/>
      <c r="B31" s="13" t="s">
        <v>18</v>
      </c>
      <c r="C31" s="9"/>
      <c r="D31" s="9"/>
      <c r="E31" s="16"/>
      <c r="F31" s="24"/>
      <c r="J31" s="5"/>
      <c r="N31" s="5"/>
    </row>
    <row r="32" spans="1:14" ht="23.25" customHeight="1" x14ac:dyDescent="0.35">
      <c r="A32" s="9"/>
      <c r="B32" s="13"/>
      <c r="C32" s="9"/>
      <c r="D32" s="9"/>
      <c r="E32" s="16"/>
      <c r="F32" s="24"/>
      <c r="J32" s="5"/>
      <c r="N32" s="5"/>
    </row>
    <row r="33" spans="1:17" ht="23.25" x14ac:dyDescent="0.35">
      <c r="A33" s="9"/>
      <c r="B33" s="59" t="s">
        <v>19</v>
      </c>
      <c r="C33" s="59"/>
      <c r="D33" s="38"/>
      <c r="E33" s="18"/>
      <c r="F33" s="24"/>
      <c r="N33" s="5"/>
    </row>
    <row r="34" spans="1:17" ht="23.25" x14ac:dyDescent="0.35">
      <c r="A34" s="9"/>
      <c r="B34" s="59" t="s">
        <v>53</v>
      </c>
      <c r="C34" s="59" t="s">
        <v>22</v>
      </c>
      <c r="D34" s="38"/>
      <c r="E34" s="18"/>
      <c r="F34" s="24"/>
      <c r="J34" s="5"/>
      <c r="N34" s="5"/>
    </row>
    <row r="35" spans="1:17" ht="23.25" x14ac:dyDescent="0.35">
      <c r="A35" s="9"/>
      <c r="B35" s="38" t="s">
        <v>52</v>
      </c>
      <c r="C35" s="59"/>
      <c r="D35" s="38"/>
      <c r="E35" s="18">
        <f>21830942.73+160884.81</f>
        <v>21991827.539999999</v>
      </c>
      <c r="F35" s="30"/>
      <c r="H35" s="57"/>
    </row>
    <row r="36" spans="1:17" ht="23.25" x14ac:dyDescent="0.35">
      <c r="A36" s="9"/>
      <c r="B36" s="38" t="s">
        <v>65</v>
      </c>
      <c r="C36" s="59" t="s">
        <v>22</v>
      </c>
      <c r="D36" s="38"/>
      <c r="E36" s="18">
        <v>116000</v>
      </c>
      <c r="F36" s="30"/>
      <c r="N36" s="5"/>
      <c r="Q36" s="5"/>
    </row>
    <row r="37" spans="1:17" ht="18.75" hidden="1" customHeight="1" x14ac:dyDescent="0.35">
      <c r="A37" s="9"/>
      <c r="B37" s="38" t="s">
        <v>55</v>
      </c>
      <c r="C37" s="59"/>
      <c r="D37" s="38"/>
      <c r="E37" s="18"/>
      <c r="F37" s="24"/>
    </row>
    <row r="38" spans="1:17" ht="18.75" hidden="1" customHeight="1" x14ac:dyDescent="0.35">
      <c r="A38" s="9"/>
      <c r="B38" s="38" t="s">
        <v>44</v>
      </c>
      <c r="C38" s="59"/>
      <c r="D38" s="38"/>
      <c r="E38" s="18"/>
      <c r="F38" s="24"/>
      <c r="J38" s="5"/>
      <c r="O38" s="5"/>
    </row>
    <row r="39" spans="1:17" ht="18.75" hidden="1" customHeight="1" x14ac:dyDescent="0.35">
      <c r="A39" s="9"/>
      <c r="B39" s="38" t="s">
        <v>43</v>
      </c>
      <c r="C39" s="59"/>
      <c r="D39" s="38"/>
      <c r="E39" s="18"/>
      <c r="F39" s="24"/>
      <c r="J39" s="5"/>
      <c r="O39" s="5"/>
    </row>
    <row r="40" spans="1:17" ht="18.75" hidden="1" customHeight="1" x14ac:dyDescent="0.35">
      <c r="A40" s="9"/>
      <c r="B40" s="38" t="s">
        <v>20</v>
      </c>
      <c r="C40" s="59"/>
      <c r="D40" s="38"/>
      <c r="E40" s="18"/>
      <c r="F40" s="24"/>
      <c r="J40" s="5"/>
      <c r="O40" s="5"/>
    </row>
    <row r="41" spans="1:17" ht="18.75" hidden="1" customHeight="1" x14ac:dyDescent="0.35">
      <c r="A41" s="9"/>
      <c r="B41" s="38" t="s">
        <v>42</v>
      </c>
      <c r="C41" s="59"/>
      <c r="D41" s="38"/>
      <c r="E41" s="60"/>
      <c r="F41" s="24"/>
      <c r="J41" s="5"/>
      <c r="O41" s="5"/>
    </row>
    <row r="42" spans="1:17" ht="18.75" customHeight="1" x14ac:dyDescent="0.35">
      <c r="A42" s="9"/>
      <c r="B42" s="38" t="s">
        <v>62</v>
      </c>
      <c r="C42" s="59"/>
      <c r="D42" s="38"/>
      <c r="E42" s="60">
        <v>2639364.8200000003</v>
      </c>
      <c r="F42" s="46"/>
      <c r="J42" s="5"/>
      <c r="O42" s="5"/>
    </row>
    <row r="43" spans="1:17" ht="21.75" customHeight="1" x14ac:dyDescent="0.35">
      <c r="A43" s="9"/>
      <c r="B43" s="38" t="s">
        <v>61</v>
      </c>
      <c r="C43" s="59"/>
      <c r="D43" s="38"/>
      <c r="E43" s="60">
        <v>2400643.5</v>
      </c>
      <c r="F43" s="46"/>
      <c r="H43" s="5"/>
      <c r="J43" s="5"/>
      <c r="O43" s="5"/>
    </row>
    <row r="44" spans="1:17" ht="23.25" x14ac:dyDescent="0.35">
      <c r="A44" s="9"/>
      <c r="B44" s="59" t="s">
        <v>57</v>
      </c>
      <c r="C44" s="59"/>
      <c r="D44" s="38"/>
      <c r="E44" s="61">
        <f>SUM(E35:E43)</f>
        <v>27147835.859999999</v>
      </c>
      <c r="F44" s="29"/>
      <c r="J44" s="5"/>
      <c r="O44" s="5"/>
    </row>
    <row r="45" spans="1:17" ht="23.25" x14ac:dyDescent="0.35">
      <c r="A45" s="9"/>
      <c r="B45" s="9"/>
      <c r="C45" s="13"/>
      <c r="D45" s="9"/>
      <c r="E45" s="16"/>
      <c r="F45" s="24"/>
      <c r="J45" s="5"/>
      <c r="O45" s="5"/>
    </row>
    <row r="46" spans="1:17" ht="23.25" x14ac:dyDescent="0.35">
      <c r="A46" s="9"/>
      <c r="B46" s="59" t="s">
        <v>24</v>
      </c>
      <c r="C46" s="59" t="s">
        <v>23</v>
      </c>
      <c r="D46" s="38"/>
      <c r="E46" s="18"/>
      <c r="F46" s="24"/>
      <c r="O46" s="5"/>
    </row>
    <row r="47" spans="1:17" ht="23.25" x14ac:dyDescent="0.35">
      <c r="A47" s="9"/>
      <c r="B47" s="62" t="s">
        <v>63</v>
      </c>
      <c r="C47" s="59"/>
      <c r="D47" s="38"/>
      <c r="E47" s="18"/>
      <c r="F47" s="46"/>
      <c r="H47" s="5"/>
      <c r="J47" s="5"/>
    </row>
    <row r="48" spans="1:17" ht="23.25" x14ac:dyDescent="0.35">
      <c r="A48" s="9"/>
      <c r="B48" s="38" t="s">
        <v>52</v>
      </c>
      <c r="C48" s="59"/>
      <c r="D48" s="38"/>
      <c r="E48" s="18">
        <v>1460578.7199999997</v>
      </c>
      <c r="F48" s="35"/>
    </row>
    <row r="49" spans="1:12" s="1" customFormat="1" ht="18.75" hidden="1" customHeight="1" x14ac:dyDescent="0.35">
      <c r="A49" s="9"/>
      <c r="B49" s="38" t="s">
        <v>54</v>
      </c>
      <c r="C49" s="59"/>
      <c r="D49" s="38"/>
      <c r="E49" s="18"/>
      <c r="F49" s="36"/>
      <c r="G49" s="4"/>
      <c r="I49" s="4"/>
    </row>
    <row r="50" spans="1:12" s="1" customFormat="1" ht="18.75" customHeight="1" x14ac:dyDescent="0.35">
      <c r="A50" s="9"/>
      <c r="B50" s="38" t="s">
        <v>64</v>
      </c>
      <c r="C50" s="59"/>
      <c r="D50" s="38"/>
      <c r="E50" s="18">
        <v>25545000</v>
      </c>
      <c r="F50" s="35"/>
      <c r="G50" s="4"/>
      <c r="I50" s="4"/>
    </row>
    <row r="51" spans="1:12" s="1" customFormat="1" ht="23.25" x14ac:dyDescent="0.35">
      <c r="A51" s="9"/>
      <c r="B51" s="38" t="s">
        <v>55</v>
      </c>
      <c r="C51" s="59"/>
      <c r="D51" s="38"/>
      <c r="E51" s="63">
        <v>25034362.34</v>
      </c>
      <c r="F51" s="37"/>
      <c r="G51" s="4"/>
      <c r="H51" s="5"/>
      <c r="I51" s="4"/>
    </row>
    <row r="52" spans="1:12" s="1" customFormat="1" ht="23.25" customHeight="1" x14ac:dyDescent="0.35">
      <c r="A52" s="9"/>
      <c r="B52" s="62" t="s">
        <v>58</v>
      </c>
      <c r="C52" s="59"/>
      <c r="D52" s="38"/>
      <c r="E52" s="61">
        <f>+E48+E51+E50</f>
        <v>52039941.060000002</v>
      </c>
      <c r="F52" s="50"/>
      <c r="G52" s="4"/>
      <c r="H52" s="5"/>
      <c r="I52" s="4"/>
    </row>
    <row r="53" spans="1:12" s="1" customFormat="1" ht="23.25" hidden="1" x14ac:dyDescent="0.35">
      <c r="A53" s="9"/>
      <c r="B53" s="38"/>
      <c r="C53" s="59"/>
      <c r="D53" s="38"/>
      <c r="E53" s="18"/>
      <c r="F53" s="36"/>
      <c r="G53" s="4"/>
      <c r="I53" s="4"/>
    </row>
    <row r="54" spans="1:12" s="1" customFormat="1" ht="18.75" hidden="1" customHeight="1" thickBot="1" x14ac:dyDescent="0.4">
      <c r="A54" s="9"/>
      <c r="B54" s="38" t="s">
        <v>34</v>
      </c>
      <c r="C54" s="59" t="s">
        <v>25</v>
      </c>
      <c r="D54" s="38"/>
      <c r="E54" s="18">
        <v>0</v>
      </c>
      <c r="F54" s="36"/>
      <c r="G54" s="4"/>
      <c r="I54" s="4"/>
    </row>
    <row r="55" spans="1:12" s="1" customFormat="1" ht="18.75" hidden="1" customHeight="1" x14ac:dyDescent="0.35">
      <c r="A55" s="9"/>
      <c r="B55" s="38" t="s">
        <v>41</v>
      </c>
      <c r="C55" s="59" t="s">
        <v>33</v>
      </c>
      <c r="D55" s="38"/>
      <c r="E55" s="18">
        <v>0</v>
      </c>
      <c r="F55" s="36"/>
      <c r="G55" s="4"/>
      <c r="I55" s="4"/>
    </row>
    <row r="56" spans="1:12" s="1" customFormat="1" ht="18.75" hidden="1" customHeight="1" x14ac:dyDescent="0.35">
      <c r="A56" s="9"/>
      <c r="B56" s="38" t="s">
        <v>40</v>
      </c>
      <c r="C56" s="59" t="s">
        <v>35</v>
      </c>
      <c r="D56" s="38"/>
      <c r="E56" s="18">
        <v>0</v>
      </c>
      <c r="F56" s="36"/>
      <c r="G56" s="4"/>
      <c r="I56" s="4"/>
    </row>
    <row r="57" spans="1:12" s="1" customFormat="1" ht="18.75" hidden="1" customHeight="1" x14ac:dyDescent="0.35">
      <c r="A57" s="9"/>
      <c r="B57" s="38" t="s">
        <v>39</v>
      </c>
      <c r="C57" s="38"/>
      <c r="D57" s="38"/>
      <c r="E57" s="18">
        <v>0</v>
      </c>
      <c r="F57" s="36"/>
      <c r="G57" s="4"/>
      <c r="I57" s="4"/>
    </row>
    <row r="58" spans="1:12" s="1" customFormat="1" ht="18.75" hidden="1" customHeight="1" x14ac:dyDescent="0.35">
      <c r="A58" s="9"/>
      <c r="B58" s="38"/>
      <c r="C58" s="38"/>
      <c r="D58" s="38"/>
      <c r="E58" s="61">
        <f>SUM(E54:E57)</f>
        <v>0</v>
      </c>
      <c r="F58" s="36"/>
      <c r="G58" s="4"/>
      <c r="I58" s="4"/>
    </row>
    <row r="59" spans="1:12" s="1" customFormat="1" ht="23.25" x14ac:dyDescent="0.35">
      <c r="A59" s="9"/>
      <c r="B59" s="38"/>
      <c r="C59" s="38"/>
      <c r="D59" s="38"/>
      <c r="E59" s="18"/>
      <c r="F59" s="35"/>
      <c r="G59" s="4">
        <f>+E70-E29</f>
        <v>0</v>
      </c>
      <c r="I59" s="4"/>
    </row>
    <row r="60" spans="1:12" s="1" customFormat="1" ht="24" thickBot="1" x14ac:dyDescent="0.4">
      <c r="A60" s="9"/>
      <c r="B60" s="59" t="s">
        <v>26</v>
      </c>
      <c r="C60" s="38"/>
      <c r="D60" s="38"/>
      <c r="E60" s="64">
        <f>+E44+E52</f>
        <v>79187776.920000002</v>
      </c>
      <c r="F60" s="50"/>
      <c r="G60" s="4"/>
      <c r="H60" s="5"/>
      <c r="I60" s="4"/>
    </row>
    <row r="61" spans="1:12" s="1" customFormat="1" ht="21.75" customHeight="1" thickTop="1" x14ac:dyDescent="0.35">
      <c r="A61" s="9"/>
      <c r="B61" s="9"/>
      <c r="C61" s="13"/>
      <c r="D61" s="9"/>
      <c r="E61" s="16"/>
      <c r="F61" s="46"/>
      <c r="G61" s="4"/>
      <c r="I61" s="4"/>
    </row>
    <row r="62" spans="1:12" s="1" customFormat="1" ht="23.25" x14ac:dyDescent="0.35">
      <c r="A62" s="9"/>
      <c r="B62" s="13" t="s">
        <v>50</v>
      </c>
      <c r="C62" s="9"/>
      <c r="D62" s="9"/>
      <c r="E62" s="16"/>
      <c r="F62" s="46"/>
      <c r="G62" s="4"/>
      <c r="I62" s="4"/>
    </row>
    <row r="63" spans="1:12" s="1" customFormat="1" ht="23.25" x14ac:dyDescent="0.35">
      <c r="A63" s="9"/>
      <c r="B63" s="13"/>
      <c r="C63" s="9"/>
      <c r="D63" s="9"/>
      <c r="E63" s="39"/>
      <c r="F63" s="24"/>
      <c r="G63" s="4"/>
      <c r="H63" s="6"/>
      <c r="I63" s="4"/>
    </row>
    <row r="64" spans="1:12" s="1" customFormat="1" ht="23.25" x14ac:dyDescent="0.35">
      <c r="A64" s="9"/>
      <c r="B64" s="9" t="s">
        <v>36</v>
      </c>
      <c r="C64" s="9"/>
      <c r="D64" s="9"/>
      <c r="E64" s="40">
        <f>+E29-E60</f>
        <v>980710118.48000002</v>
      </c>
      <c r="F64" s="23"/>
      <c r="G64" s="4"/>
      <c r="H64" s="5"/>
      <c r="I64" s="4"/>
      <c r="L64" s="4"/>
    </row>
    <row r="65" spans="1:12" s="1" customFormat="1" ht="18.75" hidden="1" customHeight="1" thickTop="1" x14ac:dyDescent="0.35">
      <c r="A65" s="9"/>
      <c r="B65" s="9" t="s">
        <v>27</v>
      </c>
      <c r="C65" s="9"/>
      <c r="D65" s="9"/>
      <c r="E65" s="39"/>
      <c r="F65" s="19"/>
      <c r="G65" s="4"/>
      <c r="I65" s="4"/>
      <c r="L65" s="4"/>
    </row>
    <row r="66" spans="1:12" s="1" customFormat="1" ht="18.75" hidden="1" customHeight="1" thickTop="1" x14ac:dyDescent="0.35">
      <c r="A66" s="9"/>
      <c r="B66" s="9" t="s">
        <v>28</v>
      </c>
      <c r="C66" s="9"/>
      <c r="D66" s="9"/>
      <c r="E66" s="39"/>
      <c r="F66" s="19"/>
      <c r="G66" s="4"/>
      <c r="I66" s="4"/>
      <c r="L66" s="4"/>
    </row>
    <row r="67" spans="1:12" s="1" customFormat="1" ht="18.75" hidden="1" customHeight="1" thickBot="1" x14ac:dyDescent="0.4">
      <c r="A67" s="9"/>
      <c r="B67" s="9" t="s">
        <v>38</v>
      </c>
      <c r="C67" s="9"/>
      <c r="D67" s="9"/>
      <c r="E67" s="39"/>
      <c r="F67" s="19"/>
      <c r="G67" s="4"/>
      <c r="I67" s="4"/>
      <c r="L67" s="4"/>
    </row>
    <row r="68" spans="1:12" s="1" customFormat="1" ht="24" thickBot="1" x14ac:dyDescent="0.4">
      <c r="A68" s="9"/>
      <c r="B68" s="13" t="s">
        <v>51</v>
      </c>
      <c r="C68" s="13"/>
      <c r="D68" s="9"/>
      <c r="E68" s="41">
        <f>+E64</f>
        <v>980710118.48000002</v>
      </c>
      <c r="F68" s="23"/>
      <c r="G68" s="4"/>
      <c r="I68" s="4"/>
      <c r="L68" s="4"/>
    </row>
    <row r="69" spans="1:12" s="1" customFormat="1" ht="24" thickTop="1" x14ac:dyDescent="0.35">
      <c r="A69" s="9"/>
      <c r="B69" s="9"/>
      <c r="C69" s="9"/>
      <c r="D69" s="9"/>
      <c r="E69" s="40"/>
      <c r="F69" s="19"/>
      <c r="G69" s="4"/>
      <c r="I69" s="4"/>
      <c r="L69" s="4"/>
    </row>
    <row r="70" spans="1:12" s="1" customFormat="1" ht="24" thickBot="1" x14ac:dyDescent="0.4">
      <c r="A70" s="9"/>
      <c r="B70" s="13" t="s">
        <v>37</v>
      </c>
      <c r="C70" s="13"/>
      <c r="D70" s="9"/>
      <c r="E70" s="41">
        <f>+E60+E68</f>
        <v>1059897895.4</v>
      </c>
      <c r="F70" s="58"/>
      <c r="G70" s="4"/>
      <c r="I70" s="4"/>
      <c r="L70" s="4"/>
    </row>
    <row r="71" spans="1:12" s="1" customFormat="1" ht="24" thickTop="1" x14ac:dyDescent="0.35">
      <c r="A71" s="9"/>
      <c r="B71" s="9"/>
      <c r="C71" s="9"/>
      <c r="D71" s="9"/>
      <c r="E71" s="42"/>
      <c r="F71" s="43"/>
      <c r="G71" s="4"/>
      <c r="I71" s="4"/>
      <c r="L71" s="4"/>
    </row>
    <row r="72" spans="1:12" s="1" customFormat="1" ht="23.25" hidden="1" x14ac:dyDescent="0.35">
      <c r="A72" s="9"/>
      <c r="B72" s="9"/>
      <c r="C72" s="9"/>
      <c r="D72" s="9"/>
      <c r="E72" s="44">
        <f>+E29-E70</f>
        <v>0</v>
      </c>
      <c r="F72" s="9"/>
      <c r="G72" s="4"/>
      <c r="I72" s="4"/>
      <c r="L72" s="4"/>
    </row>
    <row r="73" spans="1:12" s="1" customFormat="1" ht="23.25" hidden="1" x14ac:dyDescent="0.35">
      <c r="A73" s="9"/>
      <c r="B73" s="9"/>
      <c r="C73" s="9"/>
      <c r="D73" s="9"/>
      <c r="E73" s="44"/>
      <c r="F73" s="9"/>
      <c r="G73" s="4"/>
      <c r="I73" s="4"/>
      <c r="L73" s="4"/>
    </row>
    <row r="74" spans="1:12" s="1" customFormat="1" ht="23.25" x14ac:dyDescent="0.35">
      <c r="A74" s="9"/>
      <c r="B74" s="9"/>
      <c r="C74" s="9"/>
      <c r="D74" s="9"/>
      <c r="E74" s="49"/>
      <c r="F74" s="9"/>
      <c r="G74" s="4"/>
      <c r="I74" s="4"/>
      <c r="L74" s="4"/>
    </row>
    <row r="75" spans="1:12" s="1" customFormat="1" ht="23.25" x14ac:dyDescent="0.35">
      <c r="A75" s="9"/>
      <c r="B75" s="9"/>
      <c r="C75" s="9"/>
      <c r="D75" s="9"/>
      <c r="E75" s="32"/>
      <c r="F75" s="9"/>
      <c r="G75" s="4"/>
      <c r="I75" s="4"/>
      <c r="K75" s="5"/>
      <c r="L75" s="4"/>
    </row>
    <row r="76" spans="1:12" s="1" customFormat="1" ht="23.25" x14ac:dyDescent="0.35">
      <c r="A76" s="9"/>
      <c r="B76" s="45" t="s">
        <v>60</v>
      </c>
      <c r="C76" s="24"/>
      <c r="D76" s="24"/>
      <c r="E76" s="45" t="s">
        <v>59</v>
      </c>
      <c r="F76" s="24"/>
      <c r="G76" s="4"/>
      <c r="I76" s="4"/>
    </row>
    <row r="77" spans="1:12" s="1" customFormat="1" ht="23.25" x14ac:dyDescent="0.35">
      <c r="A77" s="38"/>
      <c r="B77" s="68" t="s">
        <v>73</v>
      </c>
      <c r="C77" s="68"/>
      <c r="D77" s="10"/>
      <c r="E77" s="10" t="s">
        <v>67</v>
      </c>
      <c r="F77" s="24"/>
      <c r="G77" s="4"/>
      <c r="I77" s="4"/>
    </row>
    <row r="78" spans="1:12" s="1" customFormat="1" ht="23.25" x14ac:dyDescent="0.35">
      <c r="A78" s="9"/>
      <c r="B78" s="68" t="s">
        <v>72</v>
      </c>
      <c r="C78" s="68"/>
      <c r="D78" s="24"/>
      <c r="E78" s="48" t="s">
        <v>70</v>
      </c>
      <c r="F78" s="24"/>
      <c r="G78" s="4"/>
      <c r="I78" s="4"/>
    </row>
    <row r="79" spans="1:12" s="1" customFormat="1" ht="23.25" x14ac:dyDescent="0.35">
      <c r="A79" s="9"/>
      <c r="B79" s="51"/>
      <c r="C79" s="51"/>
      <c r="D79" s="24"/>
      <c r="E79" s="48"/>
      <c r="F79" s="24"/>
      <c r="G79" s="4"/>
      <c r="I79" s="4"/>
    </row>
    <row r="80" spans="1:12" s="1" customFormat="1" ht="23.25" x14ac:dyDescent="0.35">
      <c r="A80" s="9"/>
      <c r="B80" s="24"/>
      <c r="C80" s="24"/>
      <c r="D80" s="24"/>
      <c r="E80" s="46"/>
      <c r="F80" s="24"/>
      <c r="G80" s="4"/>
      <c r="I80" s="4"/>
    </row>
    <row r="81" spans="1:25" s="1" customFormat="1" ht="20.25" x14ac:dyDescent="0.3">
      <c r="A81" s="7"/>
      <c r="B81" s="7"/>
      <c r="C81" s="7"/>
      <c r="D81" s="7"/>
      <c r="E81" s="7"/>
      <c r="F81" s="7"/>
      <c r="G81" s="4"/>
      <c r="I81" s="4"/>
    </row>
    <row r="82" spans="1:25" s="4" customFormat="1" ht="20.25" x14ac:dyDescent="0.3">
      <c r="A82" s="7"/>
      <c r="B82" s="7"/>
      <c r="C82" s="7"/>
      <c r="D82" s="7"/>
      <c r="E82" s="8"/>
      <c r="F82" s="7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</sheetData>
  <mergeCells count="6">
    <mergeCell ref="B78:C78"/>
    <mergeCell ref="A4:F4"/>
    <mergeCell ref="A5:F5"/>
    <mergeCell ref="A6:F6"/>
    <mergeCell ref="A7:F7"/>
    <mergeCell ref="B77:C77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82"/>
  <sheetViews>
    <sheetView zoomScale="80" zoomScaleNormal="80" workbookViewId="0">
      <selection activeCell="E15" sqref="E15"/>
    </sheetView>
  </sheetViews>
  <sheetFormatPr baseColWidth="10" defaultColWidth="11.42578125" defaultRowHeight="15.75" x14ac:dyDescent="0.25"/>
  <cols>
    <col min="1" max="1" width="12.140625" style="1" customWidth="1"/>
    <col min="2" max="2" width="38.85546875" style="1" customWidth="1"/>
    <col min="3" max="3" width="15.28515625" style="1" bestFit="1" customWidth="1"/>
    <col min="4" max="4" width="36.140625" style="1" customWidth="1"/>
    <col min="5" max="5" width="33.5703125" style="1" customWidth="1"/>
    <col min="6" max="6" width="30.140625" style="1" bestFit="1" customWidth="1"/>
    <col min="7" max="7" width="20.28515625" style="4" customWidth="1"/>
    <col min="8" max="8" width="17.140625" style="1" bestFit="1" customWidth="1"/>
    <col min="9" max="9" width="25.28515625" style="4" bestFit="1" customWidth="1"/>
    <col min="10" max="10" width="17" style="1" customWidth="1"/>
    <col min="11" max="11" width="11.42578125" style="1"/>
    <col min="12" max="12" width="16.85546875" style="1" bestFit="1" customWidth="1"/>
    <col min="13" max="13" width="14.42578125" style="1" customWidth="1"/>
    <col min="14" max="14" width="13" style="1" bestFit="1" customWidth="1"/>
    <col min="15" max="15" width="14.140625" style="1" bestFit="1" customWidth="1"/>
    <col min="16" max="25" width="11.42578125" style="1"/>
    <col min="26" max="16384" width="11.42578125" style="2"/>
  </cols>
  <sheetData>
    <row r="4" spans="1:10" ht="25.5" x14ac:dyDescent="0.35">
      <c r="A4" s="69" t="s">
        <v>0</v>
      </c>
      <c r="B4" s="69"/>
      <c r="C4" s="69"/>
      <c r="D4" s="69"/>
      <c r="E4" s="69"/>
      <c r="F4" s="69"/>
    </row>
    <row r="5" spans="1:10" ht="20.25" x14ac:dyDescent="0.3">
      <c r="A5" s="70" t="s">
        <v>1</v>
      </c>
      <c r="B5" s="70"/>
      <c r="C5" s="70"/>
      <c r="D5" s="70"/>
      <c r="E5" s="70"/>
      <c r="F5" s="70"/>
    </row>
    <row r="6" spans="1:10" ht="20.25" x14ac:dyDescent="0.3">
      <c r="A6" s="70" t="s">
        <v>75</v>
      </c>
      <c r="B6" s="70"/>
      <c r="C6" s="70"/>
      <c r="D6" s="70"/>
      <c r="E6" s="70"/>
      <c r="F6" s="70"/>
    </row>
    <row r="7" spans="1:10" ht="20.25" x14ac:dyDescent="0.3">
      <c r="A7" s="70" t="s">
        <v>2</v>
      </c>
      <c r="B7" s="70"/>
      <c r="C7" s="70"/>
      <c r="D7" s="70"/>
      <c r="E7" s="70"/>
      <c r="F7" s="70"/>
    </row>
    <row r="8" spans="1:10" ht="23.25" x14ac:dyDescent="0.35">
      <c r="A8" s="9"/>
      <c r="B8" s="9"/>
      <c r="C8" s="9"/>
      <c r="D8" s="10"/>
      <c r="E8" s="9"/>
      <c r="F8" s="9"/>
    </row>
    <row r="9" spans="1:10" ht="23.25" x14ac:dyDescent="0.35">
      <c r="A9" s="9"/>
      <c r="B9" s="9"/>
      <c r="C9" s="9"/>
      <c r="D9" s="10"/>
      <c r="E9" s="11">
        <v>45046</v>
      </c>
      <c r="F9" s="9"/>
    </row>
    <row r="10" spans="1:10" ht="23.25" x14ac:dyDescent="0.35">
      <c r="A10" s="9"/>
      <c r="B10" s="13" t="s">
        <v>3</v>
      </c>
      <c r="C10" s="13"/>
      <c r="D10" s="9"/>
      <c r="E10" s="9"/>
      <c r="F10" s="9"/>
    </row>
    <row r="11" spans="1:10" ht="12" customHeight="1" x14ac:dyDescent="0.35">
      <c r="A11" s="9"/>
      <c r="B11" s="13"/>
      <c r="C11" s="13"/>
      <c r="D11" s="9"/>
      <c r="E11" s="9"/>
      <c r="F11" s="9"/>
    </row>
    <row r="12" spans="1:10" ht="23.25" x14ac:dyDescent="0.35">
      <c r="A12" s="9"/>
      <c r="B12" s="13" t="s">
        <v>4</v>
      </c>
      <c r="C12" s="13"/>
      <c r="D12" s="9"/>
      <c r="E12" s="14"/>
      <c r="F12" s="9"/>
    </row>
    <row r="13" spans="1:10" ht="23.25" x14ac:dyDescent="0.35">
      <c r="A13" s="9"/>
      <c r="B13" s="9" t="s">
        <v>29</v>
      </c>
      <c r="C13" s="13" t="s">
        <v>6</v>
      </c>
      <c r="D13" s="9"/>
      <c r="E13" s="16">
        <v>95445862.629999995</v>
      </c>
      <c r="F13" s="17"/>
      <c r="H13" s="3"/>
    </row>
    <row r="14" spans="1:10" ht="18.75" hidden="1" customHeight="1" x14ac:dyDescent="0.35">
      <c r="A14" s="9"/>
      <c r="B14" s="9" t="s">
        <v>56</v>
      </c>
      <c r="C14" s="13" t="s">
        <v>7</v>
      </c>
      <c r="D14" s="9"/>
      <c r="E14" s="16"/>
      <c r="F14" s="17"/>
    </row>
    <row r="15" spans="1:10" ht="23.25" x14ac:dyDescent="0.35">
      <c r="A15" s="9"/>
      <c r="B15" s="9" t="s">
        <v>30</v>
      </c>
      <c r="C15" s="13" t="s">
        <v>8</v>
      </c>
      <c r="D15" s="9"/>
      <c r="E15" s="16">
        <v>11196202.199999999</v>
      </c>
      <c r="F15" s="17"/>
    </row>
    <row r="16" spans="1:10" ht="23.25" x14ac:dyDescent="0.35">
      <c r="A16" s="9"/>
      <c r="B16" s="9" t="s">
        <v>5</v>
      </c>
      <c r="C16" s="9"/>
      <c r="D16" s="9"/>
      <c r="E16" s="16">
        <v>1272989.83</v>
      </c>
      <c r="F16" s="53"/>
      <c r="J16" s="5"/>
    </row>
    <row r="17" spans="1:14" ht="24" thickBot="1" x14ac:dyDescent="0.4">
      <c r="A17" s="9"/>
      <c r="B17" s="13" t="s">
        <v>9</v>
      </c>
      <c r="C17" s="9"/>
      <c r="D17" s="9"/>
      <c r="E17" s="21">
        <f>+E13+E15+E16</f>
        <v>107915054.66</v>
      </c>
      <c r="F17" s="17"/>
      <c r="J17" s="5"/>
      <c r="N17" s="5"/>
    </row>
    <row r="18" spans="1:14" ht="24" thickTop="1" x14ac:dyDescent="0.35">
      <c r="A18" s="9"/>
      <c r="B18" s="9"/>
      <c r="C18" s="9"/>
      <c r="D18" s="9"/>
      <c r="E18" s="16"/>
      <c r="F18" s="30"/>
      <c r="J18" s="5"/>
      <c r="N18" s="5"/>
    </row>
    <row r="19" spans="1:14" ht="23.25" x14ac:dyDescent="0.35">
      <c r="A19" s="9"/>
      <c r="B19" s="13" t="s">
        <v>10</v>
      </c>
      <c r="C19" s="13"/>
      <c r="D19" s="9"/>
      <c r="E19" s="16"/>
      <c r="F19" s="30"/>
      <c r="I19" s="52"/>
      <c r="J19" s="5"/>
      <c r="N19" s="5"/>
    </row>
    <row r="20" spans="1:14" ht="23.25" x14ac:dyDescent="0.35">
      <c r="A20" s="9"/>
      <c r="B20" s="9" t="s">
        <v>49</v>
      </c>
      <c r="C20" s="13" t="s">
        <v>11</v>
      </c>
      <c r="D20" s="9"/>
      <c r="E20" s="16">
        <v>903372555.27999997</v>
      </c>
      <c r="F20" s="25"/>
      <c r="I20" s="25"/>
      <c r="J20" s="5"/>
      <c r="N20" s="5"/>
    </row>
    <row r="21" spans="1:14" ht="23.25" x14ac:dyDescent="0.35">
      <c r="A21" s="9"/>
      <c r="B21" s="9" t="s">
        <v>31</v>
      </c>
      <c r="C21" s="13" t="s">
        <v>12</v>
      </c>
      <c r="D21" s="9"/>
      <c r="E21" s="16">
        <v>169207737.47999999</v>
      </c>
      <c r="F21" s="26"/>
      <c r="I21" s="53"/>
      <c r="J21" s="5"/>
      <c r="N21" s="5"/>
    </row>
    <row r="22" spans="1:14" ht="23.25" x14ac:dyDescent="0.35">
      <c r="A22" s="9"/>
      <c r="B22" s="9" t="s">
        <v>32</v>
      </c>
      <c r="C22" s="13" t="s">
        <v>13</v>
      </c>
      <c r="D22" s="9"/>
      <c r="E22" s="16">
        <v>-119423778.01000001</v>
      </c>
      <c r="F22" s="26"/>
      <c r="I22" s="53"/>
      <c r="J22" s="5"/>
      <c r="L22" s="5"/>
      <c r="N22" s="5"/>
    </row>
    <row r="23" spans="1:14" ht="18.75" hidden="1" customHeight="1" x14ac:dyDescent="0.35">
      <c r="A23" s="9"/>
      <c r="B23" s="9" t="s">
        <v>48</v>
      </c>
      <c r="C23" s="13" t="s">
        <v>14</v>
      </c>
      <c r="D23" s="9"/>
      <c r="E23" s="16"/>
      <c r="F23" s="20"/>
      <c r="J23" s="5"/>
      <c r="L23" s="5"/>
      <c r="N23" s="5"/>
    </row>
    <row r="24" spans="1:14" ht="18.75" hidden="1" customHeight="1" x14ac:dyDescent="0.35">
      <c r="A24" s="9"/>
      <c r="B24" s="9" t="s">
        <v>47</v>
      </c>
      <c r="C24" s="13" t="s">
        <v>15</v>
      </c>
      <c r="D24" s="9"/>
      <c r="E24" s="16"/>
      <c r="F24" s="20"/>
      <c r="J24" s="5"/>
      <c r="L24" s="5"/>
      <c r="N24" s="5"/>
    </row>
    <row r="25" spans="1:14" ht="23.25" x14ac:dyDescent="0.35">
      <c r="A25" s="9"/>
      <c r="B25" s="9" t="s">
        <v>46</v>
      </c>
      <c r="C25" s="13" t="s">
        <v>21</v>
      </c>
      <c r="D25" s="9"/>
      <c r="E25" s="27">
        <v>0</v>
      </c>
      <c r="F25" s="16"/>
      <c r="H25" s="4"/>
      <c r="J25" s="5"/>
      <c r="L25" s="5"/>
      <c r="N25" s="5"/>
    </row>
    <row r="26" spans="1:14" ht="18.75" hidden="1" customHeight="1" thickTop="1" x14ac:dyDescent="0.35">
      <c r="A26" s="9"/>
      <c r="B26" s="9" t="s">
        <v>45</v>
      </c>
      <c r="C26" s="9"/>
      <c r="D26" s="9"/>
      <c r="E26" s="16"/>
      <c r="F26" s="20"/>
      <c r="J26" s="5"/>
      <c r="L26" s="5"/>
      <c r="N26" s="5"/>
    </row>
    <row r="27" spans="1:14" ht="24" thickBot="1" x14ac:dyDescent="0.4">
      <c r="A27" s="9"/>
      <c r="B27" s="13" t="s">
        <v>16</v>
      </c>
      <c r="C27" s="9"/>
      <c r="D27" s="9"/>
      <c r="E27" s="21">
        <f>+E20+E21+E22+E25</f>
        <v>953156514.75</v>
      </c>
      <c r="F27" s="28"/>
      <c r="J27" s="5"/>
      <c r="L27" s="5"/>
      <c r="N27" s="5"/>
    </row>
    <row r="28" spans="1:14" ht="11.25" customHeight="1" thickTop="1" x14ac:dyDescent="0.35">
      <c r="A28" s="9"/>
      <c r="B28" s="13"/>
      <c r="C28" s="9"/>
      <c r="D28" s="9"/>
      <c r="E28" s="22"/>
      <c r="F28" s="24"/>
      <c r="J28" s="5"/>
      <c r="N28" s="5"/>
    </row>
    <row r="29" spans="1:14" ht="24" thickBot="1" x14ac:dyDescent="0.4">
      <c r="A29" s="9"/>
      <c r="B29" s="13" t="s">
        <v>17</v>
      </c>
      <c r="C29" s="9"/>
      <c r="D29" s="9"/>
      <c r="E29" s="21">
        <f>+E17+E27</f>
        <v>1061071569.41</v>
      </c>
      <c r="F29" s="29"/>
      <c r="J29" s="5"/>
      <c r="N29" s="5"/>
    </row>
    <row r="30" spans="1:14" ht="14.25" customHeight="1" thickTop="1" x14ac:dyDescent="0.35">
      <c r="A30" s="9"/>
      <c r="B30" s="9"/>
      <c r="C30" s="9"/>
      <c r="D30" s="9"/>
      <c r="E30" s="16"/>
      <c r="F30" s="24"/>
      <c r="J30" s="5"/>
      <c r="N30" s="5"/>
    </row>
    <row r="31" spans="1:14" ht="23.25" x14ac:dyDescent="0.35">
      <c r="A31" s="9"/>
      <c r="B31" s="13" t="s">
        <v>18</v>
      </c>
      <c r="C31" s="9"/>
      <c r="D31" s="9"/>
      <c r="E31" s="16"/>
      <c r="F31" s="24"/>
      <c r="J31" s="5"/>
      <c r="N31" s="5"/>
    </row>
    <row r="32" spans="1:14" ht="23.25" customHeight="1" x14ac:dyDescent="0.35">
      <c r="A32" s="9"/>
      <c r="B32" s="13"/>
      <c r="C32" s="9"/>
      <c r="D32" s="9"/>
      <c r="E32" s="16"/>
      <c r="F32" s="24"/>
      <c r="J32" s="5"/>
      <c r="N32" s="5"/>
    </row>
    <row r="33" spans="1:17" ht="23.25" x14ac:dyDescent="0.35">
      <c r="A33" s="9"/>
      <c r="B33" s="13" t="s">
        <v>19</v>
      </c>
      <c r="C33" s="13"/>
      <c r="D33" s="9"/>
      <c r="E33" s="16"/>
      <c r="F33" s="24"/>
      <c r="N33" s="5"/>
    </row>
    <row r="34" spans="1:17" ht="23.25" x14ac:dyDescent="0.35">
      <c r="A34" s="9"/>
      <c r="B34" s="13" t="s">
        <v>53</v>
      </c>
      <c r="C34" s="13" t="s">
        <v>22</v>
      </c>
      <c r="D34" s="9"/>
      <c r="E34" s="16"/>
      <c r="F34" s="24"/>
      <c r="J34" s="5"/>
      <c r="N34" s="5"/>
    </row>
    <row r="35" spans="1:17" ht="23.25" x14ac:dyDescent="0.35">
      <c r="A35" s="9"/>
      <c r="B35" s="9" t="s">
        <v>52</v>
      </c>
      <c r="C35" s="13"/>
      <c r="D35" s="9"/>
      <c r="E35" s="16">
        <f>11226908.29+115934.11</f>
        <v>11342842.399999999</v>
      </c>
      <c r="F35" s="30"/>
      <c r="H35" s="57"/>
    </row>
    <row r="36" spans="1:17" ht="23.25" x14ac:dyDescent="0.35">
      <c r="A36" s="9"/>
      <c r="B36" s="9" t="s">
        <v>65</v>
      </c>
      <c r="C36" s="13" t="s">
        <v>22</v>
      </c>
      <c r="D36" s="9"/>
      <c r="E36" s="16">
        <v>147000</v>
      </c>
      <c r="F36" s="30"/>
      <c r="N36" s="5"/>
      <c r="Q36" s="5"/>
    </row>
    <row r="37" spans="1:17" ht="18.75" hidden="1" customHeight="1" x14ac:dyDescent="0.35">
      <c r="A37" s="9"/>
      <c r="B37" s="9" t="s">
        <v>55</v>
      </c>
      <c r="C37" s="13"/>
      <c r="D37" s="9"/>
      <c r="E37" s="16"/>
      <c r="F37" s="24"/>
    </row>
    <row r="38" spans="1:17" ht="18.75" hidden="1" customHeight="1" x14ac:dyDescent="0.35">
      <c r="A38" s="9"/>
      <c r="B38" s="9" t="s">
        <v>44</v>
      </c>
      <c r="C38" s="13"/>
      <c r="D38" s="9"/>
      <c r="E38" s="16"/>
      <c r="F38" s="24"/>
      <c r="J38" s="5"/>
      <c r="O38" s="5"/>
    </row>
    <row r="39" spans="1:17" ht="18.75" hidden="1" customHeight="1" x14ac:dyDescent="0.35">
      <c r="A39" s="9"/>
      <c r="B39" s="9" t="s">
        <v>43</v>
      </c>
      <c r="C39" s="13"/>
      <c r="D39" s="9"/>
      <c r="E39" s="16"/>
      <c r="F39" s="24"/>
      <c r="J39" s="5"/>
      <c r="O39" s="5"/>
    </row>
    <row r="40" spans="1:17" ht="18.75" hidden="1" customHeight="1" x14ac:dyDescent="0.35">
      <c r="A40" s="9"/>
      <c r="B40" s="9" t="s">
        <v>20</v>
      </c>
      <c r="C40" s="13"/>
      <c r="D40" s="9"/>
      <c r="E40" s="16"/>
      <c r="F40" s="24"/>
      <c r="J40" s="5"/>
      <c r="O40" s="5"/>
    </row>
    <row r="41" spans="1:17" ht="18.75" hidden="1" customHeight="1" x14ac:dyDescent="0.35">
      <c r="A41" s="9"/>
      <c r="B41" s="9" t="s">
        <v>42</v>
      </c>
      <c r="C41" s="13"/>
      <c r="D41" s="9"/>
      <c r="E41" s="32"/>
      <c r="F41" s="24"/>
      <c r="J41" s="5"/>
      <c r="O41" s="5"/>
    </row>
    <row r="42" spans="1:17" ht="18.75" customHeight="1" x14ac:dyDescent="0.35">
      <c r="A42" s="9"/>
      <c r="B42" s="9" t="s">
        <v>62</v>
      </c>
      <c r="C42" s="13"/>
      <c r="D42" s="9"/>
      <c r="E42" s="32">
        <v>0</v>
      </c>
      <c r="F42" s="46"/>
      <c r="J42" s="5"/>
      <c r="O42" s="5"/>
    </row>
    <row r="43" spans="1:17" ht="21.75" customHeight="1" x14ac:dyDescent="0.35">
      <c r="A43" s="9"/>
      <c r="B43" s="9" t="s">
        <v>61</v>
      </c>
      <c r="C43" s="13"/>
      <c r="D43" s="9"/>
      <c r="E43" s="32">
        <v>2093251</v>
      </c>
      <c r="F43" s="46"/>
      <c r="H43" s="5"/>
      <c r="J43" s="5"/>
      <c r="O43" s="5"/>
    </row>
    <row r="44" spans="1:17" ht="23.25" x14ac:dyDescent="0.35">
      <c r="A44" s="9"/>
      <c r="B44" s="13" t="s">
        <v>57</v>
      </c>
      <c r="C44" s="13"/>
      <c r="D44" s="9"/>
      <c r="E44" s="33">
        <f>SUM(E35:E43)</f>
        <v>13583093.399999999</v>
      </c>
      <c r="F44" s="29"/>
      <c r="J44" s="5"/>
      <c r="O44" s="5"/>
    </row>
    <row r="45" spans="1:17" ht="23.25" x14ac:dyDescent="0.35">
      <c r="A45" s="9"/>
      <c r="B45" s="9"/>
      <c r="C45" s="13"/>
      <c r="D45" s="9"/>
      <c r="E45" s="16"/>
      <c r="F45" s="24"/>
      <c r="J45" s="5"/>
      <c r="O45" s="5"/>
    </row>
    <row r="46" spans="1:17" ht="23.25" x14ac:dyDescent="0.35">
      <c r="A46" s="9"/>
      <c r="B46" s="13" t="s">
        <v>24</v>
      </c>
      <c r="C46" s="13" t="s">
        <v>23</v>
      </c>
      <c r="D46" s="9"/>
      <c r="E46" s="16"/>
      <c r="F46" s="24"/>
      <c r="O46" s="5"/>
    </row>
    <row r="47" spans="1:17" ht="23.25" x14ac:dyDescent="0.35">
      <c r="A47" s="9"/>
      <c r="B47" s="34" t="s">
        <v>63</v>
      </c>
      <c r="C47" s="13"/>
      <c r="D47" s="9"/>
      <c r="E47" s="16"/>
      <c r="F47" s="46"/>
      <c r="H47" s="5"/>
      <c r="J47" s="5"/>
    </row>
    <row r="48" spans="1:17" ht="23.25" x14ac:dyDescent="0.35">
      <c r="A48" s="9"/>
      <c r="B48" s="9" t="s">
        <v>52</v>
      </c>
      <c r="C48" s="13"/>
      <c r="D48" s="9"/>
      <c r="E48" s="16">
        <v>11451720.23</v>
      </c>
      <c r="F48" s="35"/>
    </row>
    <row r="49" spans="1:12" s="1" customFormat="1" ht="18.75" hidden="1" customHeight="1" x14ac:dyDescent="0.35">
      <c r="A49" s="9"/>
      <c r="B49" s="9" t="s">
        <v>54</v>
      </c>
      <c r="C49" s="13"/>
      <c r="D49" s="9"/>
      <c r="E49" s="16"/>
      <c r="F49" s="36"/>
      <c r="G49" s="4"/>
      <c r="I49" s="4"/>
    </row>
    <row r="50" spans="1:12" s="1" customFormat="1" ht="18.75" customHeight="1" x14ac:dyDescent="0.35">
      <c r="A50" s="9"/>
      <c r="B50" s="9" t="s">
        <v>64</v>
      </c>
      <c r="C50" s="13"/>
      <c r="D50" s="9"/>
      <c r="E50" s="16">
        <v>25545000</v>
      </c>
      <c r="F50" s="35"/>
      <c r="G50" s="4"/>
      <c r="I50" s="4"/>
    </row>
    <row r="51" spans="1:12" s="1" customFormat="1" ht="23.25" x14ac:dyDescent="0.35">
      <c r="A51" s="9"/>
      <c r="B51" s="9" t="s">
        <v>55</v>
      </c>
      <c r="C51" s="13"/>
      <c r="D51" s="9"/>
      <c r="E51" s="31">
        <v>25034362.34</v>
      </c>
      <c r="F51" s="37"/>
      <c r="G51" s="4"/>
      <c r="H51" s="5"/>
      <c r="I51" s="4"/>
    </row>
    <row r="52" spans="1:12" s="1" customFormat="1" ht="23.25" customHeight="1" x14ac:dyDescent="0.35">
      <c r="A52" s="9"/>
      <c r="B52" s="34" t="s">
        <v>58</v>
      </c>
      <c r="C52" s="13"/>
      <c r="D52" s="9"/>
      <c r="E52" s="33">
        <f>+E48+E51+E50</f>
        <v>62031082.57</v>
      </c>
      <c r="F52" s="50"/>
      <c r="G52" s="4"/>
      <c r="H52" s="5"/>
      <c r="I52" s="4"/>
    </row>
    <row r="53" spans="1:12" s="1" customFormat="1" ht="23.25" hidden="1" x14ac:dyDescent="0.35">
      <c r="A53" s="9"/>
      <c r="B53" s="9"/>
      <c r="C53" s="13"/>
      <c r="D53" s="9"/>
      <c r="E53" s="16"/>
      <c r="F53" s="36"/>
      <c r="G53" s="4"/>
      <c r="I53" s="4"/>
    </row>
    <row r="54" spans="1:12" s="1" customFormat="1" ht="18.75" hidden="1" customHeight="1" thickBot="1" x14ac:dyDescent="0.4">
      <c r="A54" s="9"/>
      <c r="B54" s="9" t="s">
        <v>34</v>
      </c>
      <c r="C54" s="13" t="s">
        <v>25</v>
      </c>
      <c r="D54" s="9"/>
      <c r="E54" s="16">
        <v>0</v>
      </c>
      <c r="F54" s="36"/>
      <c r="G54" s="4"/>
      <c r="I54" s="4"/>
    </row>
    <row r="55" spans="1:12" s="1" customFormat="1" ht="18.75" hidden="1" customHeight="1" x14ac:dyDescent="0.35">
      <c r="A55" s="9"/>
      <c r="B55" s="9" t="s">
        <v>41</v>
      </c>
      <c r="C55" s="13" t="s">
        <v>33</v>
      </c>
      <c r="D55" s="9"/>
      <c r="E55" s="16">
        <v>0</v>
      </c>
      <c r="F55" s="36"/>
      <c r="G55" s="4"/>
      <c r="I55" s="4"/>
    </row>
    <row r="56" spans="1:12" s="1" customFormat="1" ht="18.75" hidden="1" customHeight="1" x14ac:dyDescent="0.35">
      <c r="A56" s="9"/>
      <c r="B56" s="9" t="s">
        <v>40</v>
      </c>
      <c r="C56" s="13" t="s">
        <v>35</v>
      </c>
      <c r="D56" s="9"/>
      <c r="E56" s="16">
        <v>0</v>
      </c>
      <c r="F56" s="36"/>
      <c r="G56" s="4"/>
      <c r="I56" s="4"/>
    </row>
    <row r="57" spans="1:12" s="1" customFormat="1" ht="18.75" hidden="1" customHeight="1" x14ac:dyDescent="0.35">
      <c r="A57" s="9"/>
      <c r="B57" s="9" t="s">
        <v>39</v>
      </c>
      <c r="C57" s="9"/>
      <c r="D57" s="9"/>
      <c r="E57" s="16">
        <v>0</v>
      </c>
      <c r="F57" s="36"/>
      <c r="G57" s="4"/>
      <c r="I57" s="4"/>
    </row>
    <row r="58" spans="1:12" s="1" customFormat="1" ht="18.75" hidden="1" customHeight="1" x14ac:dyDescent="0.35">
      <c r="A58" s="9"/>
      <c r="B58" s="9"/>
      <c r="C58" s="9"/>
      <c r="D58" s="9"/>
      <c r="E58" s="33">
        <f>SUM(E54:E57)</f>
        <v>0</v>
      </c>
      <c r="F58" s="36"/>
      <c r="G58" s="4"/>
      <c r="I58" s="4"/>
    </row>
    <row r="59" spans="1:12" s="1" customFormat="1" ht="23.25" x14ac:dyDescent="0.35">
      <c r="A59" s="9"/>
      <c r="B59" s="9"/>
      <c r="C59" s="9"/>
      <c r="D59" s="9"/>
      <c r="E59" s="16"/>
      <c r="F59" s="35"/>
      <c r="G59" s="4">
        <f>+E70-E29</f>
        <v>0</v>
      </c>
      <c r="I59" s="4"/>
    </row>
    <row r="60" spans="1:12" s="1" customFormat="1" ht="24" thickBot="1" x14ac:dyDescent="0.4">
      <c r="A60" s="9"/>
      <c r="B60" s="13" t="s">
        <v>26</v>
      </c>
      <c r="C60" s="9"/>
      <c r="D60" s="9"/>
      <c r="E60" s="21">
        <f>+E44+E52</f>
        <v>75614175.969999999</v>
      </c>
      <c r="F60" s="50"/>
      <c r="G60" s="4"/>
      <c r="H60" s="5"/>
      <c r="I60" s="4"/>
    </row>
    <row r="61" spans="1:12" s="1" customFormat="1" ht="21.75" customHeight="1" thickTop="1" x14ac:dyDescent="0.35">
      <c r="A61" s="9"/>
      <c r="B61" s="9"/>
      <c r="C61" s="13"/>
      <c r="D61" s="9"/>
      <c r="E61" s="16"/>
      <c r="F61" s="46"/>
      <c r="G61" s="4"/>
      <c r="I61" s="4"/>
    </row>
    <row r="62" spans="1:12" s="1" customFormat="1" ht="23.25" x14ac:dyDescent="0.35">
      <c r="A62" s="9"/>
      <c r="B62" s="13" t="s">
        <v>50</v>
      </c>
      <c r="C62" s="9"/>
      <c r="D62" s="9"/>
      <c r="E62" s="16"/>
      <c r="F62" s="46"/>
      <c r="G62" s="4"/>
      <c r="I62" s="4"/>
    </row>
    <row r="63" spans="1:12" s="1" customFormat="1" ht="23.25" x14ac:dyDescent="0.35">
      <c r="A63" s="9"/>
      <c r="B63" s="13"/>
      <c r="C63" s="9"/>
      <c r="D63" s="9"/>
      <c r="E63" s="39"/>
      <c r="F63" s="24"/>
      <c r="G63" s="4"/>
      <c r="H63" s="6"/>
      <c r="I63" s="4"/>
    </row>
    <row r="64" spans="1:12" s="1" customFormat="1" ht="23.25" x14ac:dyDescent="0.35">
      <c r="A64" s="9"/>
      <c r="B64" s="9" t="s">
        <v>36</v>
      </c>
      <c r="C64" s="9"/>
      <c r="D64" s="9"/>
      <c r="E64" s="40">
        <f>+E29-E60</f>
        <v>985457393.43999994</v>
      </c>
      <c r="F64" s="23"/>
      <c r="G64" s="4"/>
      <c r="H64" s="5"/>
      <c r="I64" s="4"/>
      <c r="L64" s="4"/>
    </row>
    <row r="65" spans="1:12" s="1" customFormat="1" ht="18.75" hidden="1" customHeight="1" thickTop="1" x14ac:dyDescent="0.35">
      <c r="A65" s="9"/>
      <c r="B65" s="9" t="s">
        <v>27</v>
      </c>
      <c r="C65" s="9"/>
      <c r="D65" s="9"/>
      <c r="E65" s="39"/>
      <c r="F65" s="19"/>
      <c r="G65" s="4"/>
      <c r="I65" s="4"/>
      <c r="L65" s="4"/>
    </row>
    <row r="66" spans="1:12" s="1" customFormat="1" ht="18.75" hidden="1" customHeight="1" thickTop="1" x14ac:dyDescent="0.35">
      <c r="A66" s="9"/>
      <c r="B66" s="9" t="s">
        <v>28</v>
      </c>
      <c r="C66" s="9"/>
      <c r="D66" s="9"/>
      <c r="E66" s="39"/>
      <c r="F66" s="19"/>
      <c r="G66" s="4"/>
      <c r="I66" s="4"/>
      <c r="L66" s="4"/>
    </row>
    <row r="67" spans="1:12" s="1" customFormat="1" ht="18.75" hidden="1" customHeight="1" thickBot="1" x14ac:dyDescent="0.4">
      <c r="A67" s="9"/>
      <c r="B67" s="9" t="s">
        <v>38</v>
      </c>
      <c r="C67" s="9"/>
      <c r="D67" s="9"/>
      <c r="E67" s="39"/>
      <c r="F67" s="19"/>
      <c r="G67" s="4"/>
      <c r="I67" s="4"/>
      <c r="L67" s="4"/>
    </row>
    <row r="68" spans="1:12" s="1" customFormat="1" ht="24" thickBot="1" x14ac:dyDescent="0.4">
      <c r="A68" s="9"/>
      <c r="B68" s="13" t="s">
        <v>51</v>
      </c>
      <c r="C68" s="13"/>
      <c r="D68" s="9"/>
      <c r="E68" s="41">
        <f>+E64</f>
        <v>985457393.43999994</v>
      </c>
      <c r="F68" s="23"/>
      <c r="G68" s="4"/>
      <c r="I68" s="4"/>
      <c r="L68" s="4"/>
    </row>
    <row r="69" spans="1:12" s="1" customFormat="1" ht="24" thickTop="1" x14ac:dyDescent="0.35">
      <c r="A69" s="9"/>
      <c r="B69" s="9"/>
      <c r="C69" s="9"/>
      <c r="D69" s="9"/>
      <c r="E69" s="40"/>
      <c r="F69" s="19"/>
      <c r="G69" s="4"/>
      <c r="I69" s="4"/>
      <c r="L69" s="4"/>
    </row>
    <row r="70" spans="1:12" s="1" customFormat="1" ht="24" thickBot="1" x14ac:dyDescent="0.4">
      <c r="A70" s="9"/>
      <c r="B70" s="13" t="s">
        <v>37</v>
      </c>
      <c r="C70" s="13"/>
      <c r="D70" s="9"/>
      <c r="E70" s="41">
        <f>+E60+E68</f>
        <v>1061071569.41</v>
      </c>
      <c r="F70" s="58"/>
      <c r="G70" s="4"/>
      <c r="I70" s="4"/>
      <c r="L70" s="4"/>
    </row>
    <row r="71" spans="1:12" s="1" customFormat="1" ht="24" thickTop="1" x14ac:dyDescent="0.35">
      <c r="A71" s="9"/>
      <c r="B71" s="9"/>
      <c r="C71" s="9"/>
      <c r="D71" s="9"/>
      <c r="E71" s="42"/>
      <c r="F71" s="43"/>
      <c r="G71" s="4"/>
      <c r="I71" s="4"/>
      <c r="L71" s="4"/>
    </row>
    <row r="72" spans="1:12" s="1" customFormat="1" ht="23.25" hidden="1" x14ac:dyDescent="0.35">
      <c r="A72" s="9"/>
      <c r="B72" s="9"/>
      <c r="C72" s="9"/>
      <c r="D72" s="9"/>
      <c r="E72" s="44">
        <f>+E29-E70</f>
        <v>0</v>
      </c>
      <c r="F72" s="9"/>
      <c r="G72" s="4"/>
      <c r="I72" s="4"/>
      <c r="L72" s="4"/>
    </row>
    <row r="73" spans="1:12" s="1" customFormat="1" ht="23.25" hidden="1" x14ac:dyDescent="0.35">
      <c r="A73" s="9"/>
      <c r="B73" s="9"/>
      <c r="C73" s="9"/>
      <c r="D73" s="9"/>
      <c r="E73" s="44"/>
      <c r="F73" s="9"/>
      <c r="G73" s="4"/>
      <c r="I73" s="4"/>
      <c r="L73" s="4"/>
    </row>
    <row r="74" spans="1:12" s="1" customFormat="1" ht="23.25" x14ac:dyDescent="0.35">
      <c r="A74" s="9"/>
      <c r="B74" s="9"/>
      <c r="C74" s="9"/>
      <c r="D74" s="9"/>
      <c r="E74" s="49"/>
      <c r="F74" s="9"/>
      <c r="G74" s="4"/>
      <c r="I74" s="4"/>
      <c r="L74" s="4"/>
    </row>
    <row r="75" spans="1:12" s="1" customFormat="1" ht="23.25" x14ac:dyDescent="0.35">
      <c r="A75" s="9"/>
      <c r="B75" s="9"/>
      <c r="C75" s="9"/>
      <c r="D75" s="9"/>
      <c r="E75" s="32"/>
      <c r="F75" s="9"/>
      <c r="G75" s="4"/>
      <c r="I75" s="4"/>
      <c r="K75" s="5"/>
      <c r="L75" s="4"/>
    </row>
    <row r="76" spans="1:12" s="1" customFormat="1" ht="23.25" x14ac:dyDescent="0.35">
      <c r="A76" s="9"/>
      <c r="B76" s="45" t="s">
        <v>60</v>
      </c>
      <c r="C76" s="24"/>
      <c r="D76" s="24"/>
      <c r="E76" s="45" t="s">
        <v>59</v>
      </c>
      <c r="F76" s="24"/>
      <c r="G76" s="4"/>
      <c r="I76" s="4"/>
    </row>
    <row r="77" spans="1:12" s="1" customFormat="1" ht="23.25" x14ac:dyDescent="0.35">
      <c r="A77" s="38"/>
      <c r="B77" s="68" t="s">
        <v>73</v>
      </c>
      <c r="C77" s="68"/>
      <c r="D77" s="10"/>
      <c r="E77" s="10" t="s">
        <v>67</v>
      </c>
      <c r="F77" s="24"/>
      <c r="G77" s="4"/>
      <c r="I77" s="4"/>
    </row>
    <row r="78" spans="1:12" s="1" customFormat="1" ht="23.25" x14ac:dyDescent="0.35">
      <c r="A78" s="9"/>
      <c r="B78" s="68" t="s">
        <v>72</v>
      </c>
      <c r="C78" s="68"/>
      <c r="D78" s="24"/>
      <c r="E78" s="48" t="s">
        <v>70</v>
      </c>
      <c r="F78" s="24"/>
      <c r="G78" s="4"/>
      <c r="I78" s="4"/>
    </row>
    <row r="79" spans="1:12" s="1" customFormat="1" ht="23.25" x14ac:dyDescent="0.35">
      <c r="A79" s="9"/>
      <c r="B79" s="51"/>
      <c r="C79" s="51"/>
      <c r="D79" s="24"/>
      <c r="E79" s="48"/>
      <c r="F79" s="24"/>
      <c r="G79" s="4"/>
      <c r="I79" s="4"/>
    </row>
    <row r="80" spans="1:12" s="1" customFormat="1" ht="23.25" x14ac:dyDescent="0.35">
      <c r="A80" s="9"/>
      <c r="B80" s="24"/>
      <c r="C80" s="24"/>
      <c r="D80" s="24"/>
      <c r="E80" s="46"/>
      <c r="F80" s="24"/>
      <c r="G80" s="4"/>
      <c r="I80" s="4"/>
    </row>
    <row r="81" spans="1:25" s="1" customFormat="1" ht="20.25" x14ac:dyDescent="0.3">
      <c r="A81" s="7"/>
      <c r="B81" s="7"/>
      <c r="C81" s="7"/>
      <c r="D81" s="7"/>
      <c r="E81" s="7"/>
      <c r="F81" s="7"/>
      <c r="G81" s="4"/>
      <c r="I81" s="4"/>
    </row>
    <row r="82" spans="1:25" s="4" customFormat="1" ht="20.25" x14ac:dyDescent="0.3">
      <c r="A82" s="7"/>
      <c r="B82" s="7"/>
      <c r="C82" s="7"/>
      <c r="D82" s="7"/>
      <c r="E82" s="8"/>
      <c r="F82" s="7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</sheetData>
  <mergeCells count="6">
    <mergeCell ref="B78:C78"/>
    <mergeCell ref="A4:F4"/>
    <mergeCell ref="A5:F5"/>
    <mergeCell ref="A6:F6"/>
    <mergeCell ref="A7:F7"/>
    <mergeCell ref="B77:C77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82"/>
  <sheetViews>
    <sheetView tabSelected="1" zoomScale="80" zoomScaleNormal="80" workbookViewId="0">
      <selection activeCell="G70" sqref="G70"/>
    </sheetView>
  </sheetViews>
  <sheetFormatPr baseColWidth="10" defaultColWidth="11.42578125" defaultRowHeight="15.75" x14ac:dyDescent="0.25"/>
  <cols>
    <col min="1" max="1" width="12.140625" style="1" customWidth="1"/>
    <col min="2" max="2" width="38.85546875" style="1" customWidth="1"/>
    <col min="3" max="3" width="15.28515625" style="1" bestFit="1" customWidth="1"/>
    <col min="4" max="4" width="36.140625" style="1" customWidth="1"/>
    <col min="5" max="5" width="33.5703125" style="1" customWidth="1"/>
    <col min="6" max="6" width="30.140625" style="1" bestFit="1" customWidth="1"/>
    <col min="7" max="7" width="20.28515625" style="4" customWidth="1"/>
    <col min="8" max="8" width="17.140625" style="1" bestFit="1" customWidth="1"/>
    <col min="9" max="9" width="25.28515625" style="4" bestFit="1" customWidth="1"/>
    <col min="10" max="10" width="17" style="1" customWidth="1"/>
    <col min="11" max="11" width="11.42578125" style="1"/>
    <col min="12" max="12" width="16.85546875" style="1" bestFit="1" customWidth="1"/>
    <col min="13" max="13" width="14.42578125" style="1" customWidth="1"/>
    <col min="14" max="14" width="13" style="1" bestFit="1" customWidth="1"/>
    <col min="15" max="15" width="14.140625" style="1" bestFit="1" customWidth="1"/>
    <col min="16" max="25" width="11.42578125" style="1"/>
    <col min="26" max="16384" width="11.42578125" style="2"/>
  </cols>
  <sheetData>
    <row r="4" spans="1:10" ht="25.5" x14ac:dyDescent="0.35">
      <c r="A4" s="69" t="s">
        <v>0</v>
      </c>
      <c r="B4" s="69"/>
      <c r="C4" s="69"/>
      <c r="D4" s="69"/>
      <c r="E4" s="69"/>
      <c r="F4" s="66"/>
    </row>
    <row r="5" spans="1:10" ht="20.25" x14ac:dyDescent="0.3">
      <c r="A5" s="70" t="s">
        <v>1</v>
      </c>
      <c r="B5" s="70"/>
      <c r="C5" s="70"/>
      <c r="D5" s="70"/>
      <c r="E5" s="70"/>
      <c r="F5" s="67"/>
    </row>
    <row r="6" spans="1:10" ht="20.25" x14ac:dyDescent="0.3">
      <c r="A6" s="70" t="s">
        <v>78</v>
      </c>
      <c r="B6" s="70"/>
      <c r="C6" s="70"/>
      <c r="D6" s="70"/>
      <c r="E6" s="70"/>
      <c r="F6" s="67"/>
    </row>
    <row r="7" spans="1:10" ht="20.25" x14ac:dyDescent="0.3">
      <c r="A7" s="70" t="s">
        <v>2</v>
      </c>
      <c r="B7" s="70"/>
      <c r="C7" s="70"/>
      <c r="D7" s="70"/>
      <c r="E7" s="70"/>
      <c r="F7" s="67"/>
    </row>
    <row r="8" spans="1:10" ht="23.25" x14ac:dyDescent="0.35">
      <c r="A8" s="9"/>
      <c r="B8" s="9"/>
      <c r="C8" s="9"/>
      <c r="D8" s="10"/>
      <c r="E8" s="9"/>
      <c r="F8" s="9"/>
    </row>
    <row r="9" spans="1:10" ht="23.25" x14ac:dyDescent="0.35">
      <c r="A9" s="9"/>
      <c r="B9" s="9"/>
      <c r="C9" s="9"/>
      <c r="D9" s="10"/>
      <c r="E9" s="11">
        <v>45199</v>
      </c>
      <c r="F9" s="9"/>
    </row>
    <row r="10" spans="1:10" ht="23.25" x14ac:dyDescent="0.35">
      <c r="A10" s="9"/>
      <c r="B10" s="13" t="s">
        <v>3</v>
      </c>
      <c r="C10" s="13"/>
      <c r="D10" s="9"/>
      <c r="E10" s="9"/>
      <c r="F10" s="9"/>
    </row>
    <row r="11" spans="1:10" ht="12" customHeight="1" x14ac:dyDescent="0.35">
      <c r="A11" s="9"/>
      <c r="B11" s="13"/>
      <c r="C11" s="13"/>
      <c r="D11" s="9"/>
      <c r="E11" s="9"/>
      <c r="F11" s="9"/>
    </row>
    <row r="12" spans="1:10" ht="23.25" x14ac:dyDescent="0.35">
      <c r="A12" s="9"/>
      <c r="B12" s="13" t="s">
        <v>4</v>
      </c>
      <c r="C12" s="13"/>
      <c r="D12" s="9"/>
      <c r="E12" s="14"/>
      <c r="F12" s="9"/>
    </row>
    <row r="13" spans="1:10" ht="23.25" x14ac:dyDescent="0.35">
      <c r="A13" s="9"/>
      <c r="B13" s="9" t="s">
        <v>29</v>
      </c>
      <c r="C13" s="13" t="s">
        <v>6</v>
      </c>
      <c r="D13" s="9"/>
      <c r="E13" s="16">
        <v>96433982.609999999</v>
      </c>
      <c r="F13" s="17"/>
      <c r="H13" s="3"/>
    </row>
    <row r="14" spans="1:10" ht="18.75" hidden="1" customHeight="1" x14ac:dyDescent="0.35">
      <c r="A14" s="9"/>
      <c r="B14" s="9" t="s">
        <v>56</v>
      </c>
      <c r="C14" s="13" t="s">
        <v>7</v>
      </c>
      <c r="D14" s="9"/>
      <c r="E14" s="16"/>
      <c r="F14" s="17"/>
    </row>
    <row r="15" spans="1:10" ht="23.25" x14ac:dyDescent="0.35">
      <c r="A15" s="9"/>
      <c r="B15" s="9" t="s">
        <v>30</v>
      </c>
      <c r="C15" s="13" t="s">
        <v>8</v>
      </c>
      <c r="D15" s="9"/>
      <c r="E15" s="31">
        <v>26211236.129999999</v>
      </c>
      <c r="F15" s="17"/>
    </row>
    <row r="16" spans="1:10" ht="23.25" x14ac:dyDescent="0.35">
      <c r="A16" s="9"/>
      <c r="B16" s="9" t="s">
        <v>5</v>
      </c>
      <c r="C16" s="9"/>
      <c r="D16" s="9"/>
      <c r="E16" s="16">
        <v>3771706.58</v>
      </c>
      <c r="F16" s="53"/>
      <c r="J16" s="5"/>
    </row>
    <row r="17" spans="1:14" ht="24" thickBot="1" x14ac:dyDescent="0.4">
      <c r="A17" s="9"/>
      <c r="B17" s="13" t="s">
        <v>9</v>
      </c>
      <c r="C17" s="9"/>
      <c r="D17" s="9"/>
      <c r="E17" s="21">
        <f>SUM(E13:E16)</f>
        <v>126416925.31999999</v>
      </c>
      <c r="F17" s="17"/>
      <c r="J17" s="5"/>
      <c r="N17" s="5"/>
    </row>
    <row r="18" spans="1:14" ht="24" thickTop="1" x14ac:dyDescent="0.35">
      <c r="A18" s="9"/>
      <c r="B18" s="9"/>
      <c r="C18" s="9"/>
      <c r="D18" s="9"/>
      <c r="E18" s="16"/>
      <c r="F18" s="30"/>
      <c r="J18" s="5"/>
      <c r="N18" s="5"/>
    </row>
    <row r="19" spans="1:14" ht="23.25" x14ac:dyDescent="0.35">
      <c r="A19" s="9"/>
      <c r="B19" s="13" t="s">
        <v>10</v>
      </c>
      <c r="C19" s="13"/>
      <c r="D19" s="9"/>
      <c r="E19" s="16"/>
      <c r="F19" s="30"/>
      <c r="I19" s="52"/>
      <c r="J19" s="5"/>
      <c r="N19" s="5"/>
    </row>
    <row r="20" spans="1:14" ht="23.25" x14ac:dyDescent="0.35">
      <c r="A20" s="9"/>
      <c r="B20" s="9" t="s">
        <v>49</v>
      </c>
      <c r="C20" s="13" t="s">
        <v>11</v>
      </c>
      <c r="D20" s="9"/>
      <c r="E20" s="31">
        <v>897113601.23000002</v>
      </c>
      <c r="F20" s="25"/>
      <c r="I20" s="25"/>
      <c r="J20" s="5"/>
      <c r="N20" s="5"/>
    </row>
    <row r="21" spans="1:14" ht="23.25" x14ac:dyDescent="0.35">
      <c r="A21" s="9"/>
      <c r="B21" s="9" t="s">
        <v>31</v>
      </c>
      <c r="C21" s="13" t="s">
        <v>12</v>
      </c>
      <c r="D21" s="9"/>
      <c r="E21" s="31">
        <v>179728823.22</v>
      </c>
      <c r="F21" s="26"/>
      <c r="I21" s="53"/>
      <c r="J21" s="5"/>
      <c r="N21" s="5"/>
    </row>
    <row r="22" spans="1:14" ht="23.25" x14ac:dyDescent="0.35">
      <c r="A22" s="9"/>
      <c r="B22" s="9" t="s">
        <v>32</v>
      </c>
      <c r="C22" s="13" t="s">
        <v>13</v>
      </c>
      <c r="D22" s="9"/>
      <c r="E22" s="31">
        <v>-124515099.22</v>
      </c>
      <c r="F22" s="26"/>
      <c r="I22" s="53"/>
      <c r="J22" s="5"/>
      <c r="L22" s="5"/>
      <c r="N22" s="5"/>
    </row>
    <row r="23" spans="1:14" ht="18.75" hidden="1" customHeight="1" x14ac:dyDescent="0.35">
      <c r="A23" s="9"/>
      <c r="B23" s="9" t="s">
        <v>48</v>
      </c>
      <c r="C23" s="13" t="s">
        <v>14</v>
      </c>
      <c r="D23" s="9"/>
      <c r="E23" s="16"/>
      <c r="F23" s="20"/>
      <c r="J23" s="5"/>
      <c r="L23" s="5"/>
      <c r="N23" s="5"/>
    </row>
    <row r="24" spans="1:14" ht="18.75" hidden="1" customHeight="1" x14ac:dyDescent="0.35">
      <c r="A24" s="9"/>
      <c r="B24" s="9" t="s">
        <v>47</v>
      </c>
      <c r="C24" s="13" t="s">
        <v>15</v>
      </c>
      <c r="D24" s="9"/>
      <c r="E24" s="16"/>
      <c r="F24" s="20"/>
      <c r="J24" s="5"/>
      <c r="L24" s="5"/>
      <c r="N24" s="5"/>
    </row>
    <row r="25" spans="1:14" ht="23.25" x14ac:dyDescent="0.35">
      <c r="A25" s="9"/>
      <c r="B25" s="9" t="s">
        <v>46</v>
      </c>
      <c r="C25" s="13" t="s">
        <v>21</v>
      </c>
      <c r="D25" s="9"/>
      <c r="E25" s="27">
        <v>0</v>
      </c>
      <c r="F25" s="16"/>
      <c r="H25" s="4"/>
      <c r="J25" s="5"/>
      <c r="L25" s="5"/>
      <c r="N25" s="5"/>
    </row>
    <row r="26" spans="1:14" ht="18.75" hidden="1" customHeight="1" thickTop="1" x14ac:dyDescent="0.35">
      <c r="A26" s="9"/>
      <c r="B26" s="9" t="s">
        <v>45</v>
      </c>
      <c r="C26" s="9"/>
      <c r="D26" s="9"/>
      <c r="E26" s="16"/>
      <c r="F26" s="20"/>
      <c r="J26" s="5"/>
      <c r="L26" s="5"/>
      <c r="N26" s="5"/>
    </row>
    <row r="27" spans="1:14" ht="24" thickBot="1" x14ac:dyDescent="0.4">
      <c r="A27" s="9"/>
      <c r="B27" s="13" t="s">
        <v>16</v>
      </c>
      <c r="C27" s="9"/>
      <c r="D27" s="9"/>
      <c r="E27" s="21">
        <f>SUM(E20:E25)</f>
        <v>952327325.23000002</v>
      </c>
      <c r="F27" s="28"/>
      <c r="J27" s="5"/>
      <c r="L27" s="5"/>
      <c r="N27" s="5"/>
    </row>
    <row r="28" spans="1:14" ht="11.25" customHeight="1" thickTop="1" x14ac:dyDescent="0.35">
      <c r="A28" s="9"/>
      <c r="B28" s="13"/>
      <c r="C28" s="9"/>
      <c r="D28" s="9"/>
      <c r="E28" s="22"/>
      <c r="F28" s="24"/>
      <c r="J28" s="5"/>
      <c r="N28" s="5"/>
    </row>
    <row r="29" spans="1:14" ht="24" thickBot="1" x14ac:dyDescent="0.4">
      <c r="A29" s="9"/>
      <c r="B29" s="13" t="s">
        <v>17</v>
      </c>
      <c r="C29" s="9"/>
      <c r="D29" s="9"/>
      <c r="E29" s="21">
        <f>SUM(E17+E27)</f>
        <v>1078744250.55</v>
      </c>
      <c r="F29" s="29"/>
      <c r="J29" s="5"/>
      <c r="N29" s="5"/>
    </row>
    <row r="30" spans="1:14" ht="14.25" customHeight="1" thickTop="1" x14ac:dyDescent="0.35">
      <c r="A30" s="9"/>
      <c r="B30" s="9"/>
      <c r="C30" s="9"/>
      <c r="D30" s="9"/>
      <c r="E30" s="16"/>
      <c r="F30" s="24"/>
      <c r="J30" s="5"/>
      <c r="N30" s="5"/>
    </row>
    <row r="31" spans="1:14" ht="23.25" x14ac:dyDescent="0.35">
      <c r="A31" s="9"/>
      <c r="B31" s="13" t="s">
        <v>18</v>
      </c>
      <c r="C31" s="9"/>
      <c r="D31" s="9"/>
      <c r="E31" s="16"/>
      <c r="F31" s="24"/>
      <c r="J31" s="5"/>
      <c r="N31" s="5"/>
    </row>
    <row r="32" spans="1:14" ht="23.25" customHeight="1" x14ac:dyDescent="0.35">
      <c r="A32" s="9"/>
      <c r="B32" s="13"/>
      <c r="C32" s="9"/>
      <c r="D32" s="9"/>
      <c r="E32" s="16"/>
      <c r="F32" s="24"/>
      <c r="J32" s="5"/>
      <c r="N32" s="5"/>
    </row>
    <row r="33" spans="1:17" ht="23.25" x14ac:dyDescent="0.35">
      <c r="A33" s="9"/>
      <c r="B33" s="13" t="s">
        <v>19</v>
      </c>
      <c r="C33" s="13"/>
      <c r="D33" s="9"/>
      <c r="E33" s="16"/>
      <c r="F33" s="24"/>
      <c r="N33" s="5"/>
    </row>
    <row r="34" spans="1:17" ht="23.25" x14ac:dyDescent="0.35">
      <c r="A34" s="9"/>
      <c r="B34" s="13" t="s">
        <v>53</v>
      </c>
      <c r="C34" s="13" t="s">
        <v>22</v>
      </c>
      <c r="D34" s="9"/>
      <c r="E34" s="16"/>
      <c r="F34" s="24"/>
      <c r="J34" s="5"/>
      <c r="N34" s="5"/>
    </row>
    <row r="35" spans="1:17" ht="23.25" x14ac:dyDescent="0.35">
      <c r="A35" s="9"/>
      <c r="B35" s="9" t="s">
        <v>52</v>
      </c>
      <c r="C35" s="13"/>
      <c r="D35" s="9"/>
      <c r="E35" s="31">
        <f>10958311.55+244597.5</f>
        <v>11202909.050000001</v>
      </c>
      <c r="F35" s="30"/>
      <c r="H35" s="57"/>
    </row>
    <row r="36" spans="1:17" ht="23.25" x14ac:dyDescent="0.35">
      <c r="A36" s="9"/>
      <c r="B36" s="9" t="s">
        <v>65</v>
      </c>
      <c r="C36" s="13" t="s">
        <v>22</v>
      </c>
      <c r="D36" s="9"/>
      <c r="E36" s="31">
        <v>117140</v>
      </c>
      <c r="F36" s="30"/>
      <c r="N36" s="5"/>
      <c r="Q36" s="5"/>
    </row>
    <row r="37" spans="1:17" ht="18.75" hidden="1" customHeight="1" x14ac:dyDescent="0.35">
      <c r="A37" s="9"/>
      <c r="B37" s="9" t="s">
        <v>55</v>
      </c>
      <c r="C37" s="13"/>
      <c r="D37" s="9"/>
      <c r="E37" s="31"/>
      <c r="F37" s="24"/>
    </row>
    <row r="38" spans="1:17" ht="18.75" hidden="1" customHeight="1" x14ac:dyDescent="0.35">
      <c r="A38" s="9"/>
      <c r="B38" s="9" t="s">
        <v>44</v>
      </c>
      <c r="C38" s="13"/>
      <c r="D38" s="9"/>
      <c r="E38" s="31"/>
      <c r="F38" s="24"/>
      <c r="J38" s="5"/>
      <c r="O38" s="5"/>
    </row>
    <row r="39" spans="1:17" ht="18.75" hidden="1" customHeight="1" x14ac:dyDescent="0.35">
      <c r="A39" s="9"/>
      <c r="B39" s="9" t="s">
        <v>43</v>
      </c>
      <c r="C39" s="13"/>
      <c r="D39" s="9"/>
      <c r="E39" s="31"/>
      <c r="F39" s="24"/>
      <c r="J39" s="5"/>
      <c r="O39" s="5"/>
    </row>
    <row r="40" spans="1:17" ht="18.75" hidden="1" customHeight="1" x14ac:dyDescent="0.35">
      <c r="A40" s="9"/>
      <c r="B40" s="9" t="s">
        <v>20</v>
      </c>
      <c r="C40" s="13"/>
      <c r="D40" s="9"/>
      <c r="E40" s="31"/>
      <c r="F40" s="24"/>
      <c r="J40" s="5"/>
      <c r="O40" s="5"/>
    </row>
    <row r="41" spans="1:17" ht="18.75" hidden="1" customHeight="1" x14ac:dyDescent="0.35">
      <c r="A41" s="9"/>
      <c r="B41" s="9" t="s">
        <v>42</v>
      </c>
      <c r="C41" s="13"/>
      <c r="D41" s="9"/>
      <c r="E41" s="65"/>
      <c r="F41" s="24"/>
      <c r="J41" s="5"/>
      <c r="O41" s="5"/>
    </row>
    <row r="42" spans="1:17" ht="18.75" customHeight="1" x14ac:dyDescent="0.35">
      <c r="A42" s="9"/>
      <c r="B42" s="9" t="s">
        <v>62</v>
      </c>
      <c r="C42" s="13"/>
      <c r="D42" s="9"/>
      <c r="E42" s="65">
        <v>1846685.36</v>
      </c>
      <c r="F42" s="46"/>
      <c r="J42" s="5"/>
      <c r="O42" s="5"/>
    </row>
    <row r="43" spans="1:17" ht="21.75" customHeight="1" x14ac:dyDescent="0.35">
      <c r="A43" s="9"/>
      <c r="B43" s="9" t="s">
        <v>61</v>
      </c>
      <c r="C43" s="13"/>
      <c r="D43" s="9"/>
      <c r="E43" s="65">
        <v>411467.5</v>
      </c>
      <c r="F43" s="46"/>
      <c r="H43" s="5"/>
      <c r="J43" s="5"/>
      <c r="O43" s="5"/>
    </row>
    <row r="44" spans="1:17" ht="23.25" x14ac:dyDescent="0.35">
      <c r="A44" s="9"/>
      <c r="B44" s="13" t="s">
        <v>57</v>
      </c>
      <c r="C44" s="13"/>
      <c r="D44" s="9"/>
      <c r="E44" s="33">
        <f>+E35+E36+E42+E43</f>
        <v>13578201.91</v>
      </c>
      <c r="F44" s="29"/>
      <c r="J44" s="5"/>
      <c r="O44" s="5"/>
    </row>
    <row r="45" spans="1:17" ht="23.25" x14ac:dyDescent="0.35">
      <c r="A45" s="9"/>
      <c r="B45" s="9"/>
      <c r="C45" s="13"/>
      <c r="D45" s="9"/>
      <c r="E45" s="16"/>
      <c r="F45" s="24"/>
      <c r="J45" s="5"/>
      <c r="O45" s="5"/>
    </row>
    <row r="46" spans="1:17" ht="23.25" x14ac:dyDescent="0.35">
      <c r="A46" s="9"/>
      <c r="B46" s="13" t="s">
        <v>24</v>
      </c>
      <c r="C46" s="13" t="s">
        <v>23</v>
      </c>
      <c r="D46" s="9"/>
      <c r="E46" s="16"/>
      <c r="F46" s="24"/>
      <c r="O46" s="5"/>
    </row>
    <row r="47" spans="1:17" ht="23.25" x14ac:dyDescent="0.35">
      <c r="A47" s="9"/>
      <c r="B47" s="34" t="s">
        <v>63</v>
      </c>
      <c r="C47" s="13"/>
      <c r="D47" s="9"/>
      <c r="E47" s="16"/>
      <c r="F47" s="46"/>
      <c r="H47" s="5"/>
      <c r="J47" s="5"/>
    </row>
    <row r="48" spans="1:17" ht="23.25" x14ac:dyDescent="0.35">
      <c r="A48" s="9"/>
      <c r="B48" s="9" t="s">
        <v>52</v>
      </c>
      <c r="C48" s="13"/>
      <c r="D48" s="9"/>
      <c r="E48" s="16">
        <v>1225256.1499999999</v>
      </c>
      <c r="F48" s="35"/>
    </row>
    <row r="49" spans="1:12" s="1" customFormat="1" ht="18.75" hidden="1" customHeight="1" x14ac:dyDescent="0.35">
      <c r="A49" s="9"/>
      <c r="B49" s="9" t="s">
        <v>54</v>
      </c>
      <c r="C49" s="13"/>
      <c r="D49" s="9"/>
      <c r="E49" s="16"/>
      <c r="F49" s="36"/>
      <c r="G49" s="4"/>
      <c r="I49" s="4"/>
    </row>
    <row r="50" spans="1:12" s="1" customFormat="1" ht="18.75" customHeight="1" x14ac:dyDescent="0.35">
      <c r="A50" s="9"/>
      <c r="B50" s="9" t="s">
        <v>64</v>
      </c>
      <c r="C50" s="13"/>
      <c r="D50" s="9"/>
      <c r="E50" s="16">
        <v>25545000</v>
      </c>
      <c r="F50" s="35"/>
      <c r="G50" s="4"/>
      <c r="I50" s="4"/>
    </row>
    <row r="51" spans="1:12" s="1" customFormat="1" ht="23.25" x14ac:dyDescent="0.35">
      <c r="A51" s="9"/>
      <c r="B51" s="9" t="s">
        <v>55</v>
      </c>
      <c r="C51" s="13"/>
      <c r="D51" s="9"/>
      <c r="E51" s="31">
        <v>25005710.25</v>
      </c>
      <c r="F51" s="37"/>
      <c r="G51" s="4"/>
      <c r="H51" s="5"/>
      <c r="I51" s="4"/>
    </row>
    <row r="52" spans="1:12" s="1" customFormat="1" ht="23.25" customHeight="1" x14ac:dyDescent="0.35">
      <c r="A52" s="9"/>
      <c r="B52" s="34" t="s">
        <v>58</v>
      </c>
      <c r="C52" s="13"/>
      <c r="D52" s="9"/>
      <c r="E52" s="33">
        <f>+E48+E51+E50</f>
        <v>51775966.399999999</v>
      </c>
      <c r="F52" s="50"/>
      <c r="G52" s="4"/>
      <c r="H52" s="5"/>
      <c r="I52" s="4"/>
    </row>
    <row r="53" spans="1:12" s="1" customFormat="1" ht="23.25" hidden="1" x14ac:dyDescent="0.35">
      <c r="A53" s="9"/>
      <c r="B53" s="9"/>
      <c r="C53" s="13"/>
      <c r="D53" s="9"/>
      <c r="E53" s="16"/>
      <c r="F53" s="36"/>
      <c r="G53" s="4"/>
      <c r="I53" s="4"/>
    </row>
    <row r="54" spans="1:12" s="1" customFormat="1" ht="18.75" hidden="1" customHeight="1" thickBot="1" x14ac:dyDescent="0.4">
      <c r="A54" s="9"/>
      <c r="B54" s="9" t="s">
        <v>34</v>
      </c>
      <c r="C54" s="13" t="s">
        <v>25</v>
      </c>
      <c r="D54" s="9"/>
      <c r="E54" s="16">
        <v>0</v>
      </c>
      <c r="F54" s="36"/>
      <c r="G54" s="4"/>
      <c r="I54" s="4"/>
    </row>
    <row r="55" spans="1:12" s="1" customFormat="1" ht="18.75" hidden="1" customHeight="1" x14ac:dyDescent="0.35">
      <c r="A55" s="9"/>
      <c r="B55" s="9" t="s">
        <v>41</v>
      </c>
      <c r="C55" s="13" t="s">
        <v>33</v>
      </c>
      <c r="D55" s="9"/>
      <c r="E55" s="16">
        <v>0</v>
      </c>
      <c r="F55" s="36"/>
      <c r="G55" s="4"/>
      <c r="I55" s="4"/>
    </row>
    <row r="56" spans="1:12" s="1" customFormat="1" ht="18.75" hidden="1" customHeight="1" x14ac:dyDescent="0.35">
      <c r="A56" s="9"/>
      <c r="B56" s="9" t="s">
        <v>40</v>
      </c>
      <c r="C56" s="13" t="s">
        <v>35</v>
      </c>
      <c r="D56" s="9"/>
      <c r="E56" s="16">
        <v>0</v>
      </c>
      <c r="F56" s="36"/>
      <c r="G56" s="4"/>
      <c r="I56" s="4"/>
    </row>
    <row r="57" spans="1:12" s="1" customFormat="1" ht="18.75" hidden="1" customHeight="1" x14ac:dyDescent="0.35">
      <c r="A57" s="9"/>
      <c r="B57" s="9" t="s">
        <v>39</v>
      </c>
      <c r="C57" s="9"/>
      <c r="D57" s="9"/>
      <c r="E57" s="16">
        <v>0</v>
      </c>
      <c r="F57" s="36"/>
      <c r="G57" s="4"/>
      <c r="I57" s="4"/>
    </row>
    <row r="58" spans="1:12" s="1" customFormat="1" ht="18.75" hidden="1" customHeight="1" x14ac:dyDescent="0.35">
      <c r="A58" s="9"/>
      <c r="B58" s="9"/>
      <c r="C58" s="9"/>
      <c r="D58" s="9"/>
      <c r="E58" s="33">
        <f>SUM(E54:E57)</f>
        <v>0</v>
      </c>
      <c r="F58" s="36"/>
      <c r="G58" s="4"/>
      <c r="I58" s="4"/>
    </row>
    <row r="59" spans="1:12" s="1" customFormat="1" ht="23.25" x14ac:dyDescent="0.35">
      <c r="A59" s="9"/>
      <c r="B59" s="9"/>
      <c r="C59" s="9"/>
      <c r="D59" s="9"/>
      <c r="E59" s="16"/>
      <c r="F59" s="35"/>
      <c r="G59" s="4">
        <f>+E70-E29</f>
        <v>0</v>
      </c>
      <c r="H59" s="5"/>
      <c r="I59" s="4"/>
    </row>
    <row r="60" spans="1:12" s="1" customFormat="1" ht="24" thickBot="1" x14ac:dyDescent="0.4">
      <c r="A60" s="9"/>
      <c r="B60" s="13" t="s">
        <v>26</v>
      </c>
      <c r="C60" s="9"/>
      <c r="D60" s="9"/>
      <c r="E60" s="21">
        <f>+E44+E52</f>
        <v>65354168.310000002</v>
      </c>
      <c r="F60" s="50"/>
      <c r="G60" s="4"/>
      <c r="H60" s="5"/>
      <c r="I60" s="4"/>
    </row>
    <row r="61" spans="1:12" s="1" customFormat="1" ht="21.75" customHeight="1" thickTop="1" x14ac:dyDescent="0.35">
      <c r="A61" s="9"/>
      <c r="B61" s="9"/>
      <c r="C61" s="13"/>
      <c r="D61" s="9"/>
      <c r="E61" s="16"/>
      <c r="F61" s="46"/>
      <c r="G61" s="4"/>
      <c r="I61" s="4"/>
    </row>
    <row r="62" spans="1:12" s="1" customFormat="1" ht="23.25" x14ac:dyDescent="0.35">
      <c r="A62" s="9"/>
      <c r="B62" s="13" t="s">
        <v>50</v>
      </c>
      <c r="C62" s="9"/>
      <c r="D62" s="9"/>
      <c r="E62" s="16"/>
      <c r="F62" s="46"/>
      <c r="G62" s="4"/>
      <c r="I62" s="4"/>
    </row>
    <row r="63" spans="1:12" s="1" customFormat="1" ht="23.25" x14ac:dyDescent="0.35">
      <c r="A63" s="9"/>
      <c r="B63" s="13"/>
      <c r="C63" s="9"/>
      <c r="D63" s="9"/>
      <c r="E63" s="39"/>
      <c r="F63" s="24"/>
      <c r="G63" s="4"/>
      <c r="H63" s="6"/>
      <c r="I63" s="4"/>
    </row>
    <row r="64" spans="1:12" s="1" customFormat="1" ht="23.25" x14ac:dyDescent="0.35">
      <c r="A64" s="9"/>
      <c r="B64" s="9" t="s">
        <v>36</v>
      </c>
      <c r="C64" s="9"/>
      <c r="D64" s="9"/>
      <c r="E64" s="40">
        <f>+E29-E60</f>
        <v>1013390082.24</v>
      </c>
      <c r="F64" s="23"/>
      <c r="G64" s="4"/>
      <c r="H64" s="5"/>
      <c r="I64" s="4"/>
      <c r="L64" s="4"/>
    </row>
    <row r="65" spans="1:12" s="1" customFormat="1" ht="18.75" hidden="1" customHeight="1" thickTop="1" x14ac:dyDescent="0.35">
      <c r="A65" s="9"/>
      <c r="B65" s="9" t="s">
        <v>27</v>
      </c>
      <c r="C65" s="9"/>
      <c r="D65" s="9"/>
      <c r="E65" s="39"/>
      <c r="F65" s="19"/>
      <c r="G65" s="4"/>
      <c r="I65" s="4"/>
      <c r="L65" s="4"/>
    </row>
    <row r="66" spans="1:12" s="1" customFormat="1" ht="18.75" hidden="1" customHeight="1" thickTop="1" x14ac:dyDescent="0.35">
      <c r="A66" s="9"/>
      <c r="B66" s="9" t="s">
        <v>28</v>
      </c>
      <c r="C66" s="9"/>
      <c r="D66" s="9"/>
      <c r="E66" s="39"/>
      <c r="F66" s="19"/>
      <c r="G66" s="4"/>
      <c r="I66" s="4"/>
      <c r="L66" s="4"/>
    </row>
    <row r="67" spans="1:12" s="1" customFormat="1" ht="18.75" hidden="1" customHeight="1" thickBot="1" x14ac:dyDescent="0.4">
      <c r="A67" s="9"/>
      <c r="B67" s="9" t="s">
        <v>38</v>
      </c>
      <c r="C67" s="9"/>
      <c r="D67" s="9"/>
      <c r="E67" s="39"/>
      <c r="F67" s="19"/>
      <c r="G67" s="4"/>
      <c r="I67" s="4"/>
      <c r="L67" s="4"/>
    </row>
    <row r="68" spans="1:12" s="1" customFormat="1" ht="24" thickBot="1" x14ac:dyDescent="0.4">
      <c r="A68" s="9"/>
      <c r="B68" s="13" t="s">
        <v>51</v>
      </c>
      <c r="C68" s="13"/>
      <c r="D68" s="9"/>
      <c r="E68" s="41">
        <f>+E64</f>
        <v>1013390082.24</v>
      </c>
      <c r="F68" s="23"/>
      <c r="G68" s="4"/>
      <c r="I68" s="4"/>
      <c r="L68" s="4"/>
    </row>
    <row r="69" spans="1:12" s="1" customFormat="1" ht="24" thickTop="1" x14ac:dyDescent="0.35">
      <c r="A69" s="9"/>
      <c r="B69" s="9"/>
      <c r="C69" s="9"/>
      <c r="D69" s="9"/>
      <c r="E69" s="40"/>
      <c r="F69" s="19"/>
      <c r="G69" s="4"/>
      <c r="I69" s="4"/>
      <c r="L69" s="4"/>
    </row>
    <row r="70" spans="1:12" s="1" customFormat="1" ht="24" thickBot="1" x14ac:dyDescent="0.4">
      <c r="A70" s="9"/>
      <c r="B70" s="13" t="s">
        <v>37</v>
      </c>
      <c r="C70" s="13"/>
      <c r="D70" s="9"/>
      <c r="E70" s="41">
        <f>+E60+E68</f>
        <v>1078744250.55</v>
      </c>
      <c r="F70" s="58"/>
      <c r="G70" s="4"/>
      <c r="I70" s="4"/>
      <c r="L70" s="4"/>
    </row>
    <row r="71" spans="1:12" s="1" customFormat="1" ht="24" thickTop="1" x14ac:dyDescent="0.35">
      <c r="A71" s="9"/>
      <c r="B71" s="9"/>
      <c r="C71" s="9"/>
      <c r="D71" s="9"/>
      <c r="E71" s="42"/>
      <c r="F71" s="43"/>
      <c r="G71" s="4"/>
      <c r="I71" s="4"/>
      <c r="L71" s="4"/>
    </row>
    <row r="72" spans="1:12" s="1" customFormat="1" ht="23.25" hidden="1" x14ac:dyDescent="0.35">
      <c r="A72" s="9"/>
      <c r="B72" s="9"/>
      <c r="C72" s="9"/>
      <c r="D72" s="9"/>
      <c r="E72" s="44">
        <f>+E29-E70</f>
        <v>0</v>
      </c>
      <c r="F72" s="9"/>
      <c r="G72" s="4"/>
      <c r="I72" s="4"/>
      <c r="L72" s="4"/>
    </row>
    <row r="73" spans="1:12" s="1" customFormat="1" ht="23.25" hidden="1" x14ac:dyDescent="0.35">
      <c r="A73" s="9"/>
      <c r="B73" s="9"/>
      <c r="C73" s="9"/>
      <c r="D73" s="9"/>
      <c r="E73" s="44"/>
      <c r="F73" s="9"/>
      <c r="G73" s="4"/>
      <c r="I73" s="4"/>
      <c r="L73" s="4"/>
    </row>
    <row r="74" spans="1:12" s="1" customFormat="1" ht="23.25" x14ac:dyDescent="0.35">
      <c r="A74" s="9"/>
      <c r="B74" s="9"/>
      <c r="C74" s="9"/>
      <c r="D74" s="9"/>
      <c r="E74" s="49"/>
      <c r="F74" s="9"/>
      <c r="G74" s="4"/>
      <c r="I74" s="4"/>
      <c r="L74" s="4"/>
    </row>
    <row r="75" spans="1:12" s="1" customFormat="1" ht="23.25" x14ac:dyDescent="0.35">
      <c r="A75" s="9"/>
      <c r="B75" s="9"/>
      <c r="C75" s="9"/>
      <c r="D75" s="9"/>
      <c r="E75" s="32"/>
      <c r="F75" s="9"/>
      <c r="G75" s="4"/>
      <c r="I75" s="4"/>
      <c r="K75" s="5"/>
      <c r="L75" s="4"/>
    </row>
    <row r="76" spans="1:12" s="1" customFormat="1" ht="23.25" x14ac:dyDescent="0.35">
      <c r="A76" s="9"/>
      <c r="B76" s="45" t="s">
        <v>60</v>
      </c>
      <c r="C76" s="24"/>
      <c r="D76" s="24"/>
      <c r="E76" s="45" t="s">
        <v>59</v>
      </c>
      <c r="F76" s="24"/>
      <c r="G76" s="4"/>
      <c r="I76" s="4"/>
    </row>
    <row r="77" spans="1:12" s="1" customFormat="1" ht="23.25" x14ac:dyDescent="0.35">
      <c r="A77" s="38"/>
      <c r="B77" s="68" t="s">
        <v>79</v>
      </c>
      <c r="C77" s="68"/>
      <c r="D77" s="10"/>
      <c r="E77" s="10" t="s">
        <v>67</v>
      </c>
      <c r="F77" s="24"/>
      <c r="G77" s="4"/>
      <c r="I77" s="4"/>
    </row>
    <row r="78" spans="1:12" s="1" customFormat="1" ht="23.25" x14ac:dyDescent="0.35">
      <c r="A78" s="9"/>
      <c r="B78" s="68" t="s">
        <v>77</v>
      </c>
      <c r="C78" s="68"/>
      <c r="D78" s="24"/>
      <c r="E78" s="48" t="s">
        <v>76</v>
      </c>
      <c r="F78" s="24"/>
      <c r="G78" s="4"/>
      <c r="I78" s="4"/>
    </row>
    <row r="79" spans="1:12" s="1" customFormat="1" ht="23.25" x14ac:dyDescent="0.35">
      <c r="A79" s="9"/>
      <c r="B79" s="51"/>
      <c r="C79" s="51"/>
      <c r="D79" s="24"/>
      <c r="E79" s="48"/>
      <c r="F79" s="24"/>
      <c r="G79" s="4"/>
      <c r="I79" s="4"/>
    </row>
    <row r="80" spans="1:12" s="1" customFormat="1" ht="23.25" x14ac:dyDescent="0.35">
      <c r="A80" s="9"/>
      <c r="B80" s="24"/>
      <c r="C80" s="24"/>
      <c r="D80" s="24"/>
      <c r="E80" s="46"/>
      <c r="F80" s="24"/>
      <c r="G80" s="4"/>
      <c r="I80" s="4"/>
    </row>
    <row r="81" spans="1:25" s="1" customFormat="1" ht="20.25" x14ac:dyDescent="0.3">
      <c r="A81" s="7"/>
      <c r="B81" s="7"/>
      <c r="C81" s="7"/>
      <c r="D81" s="7"/>
      <c r="E81" s="7"/>
      <c r="F81" s="7"/>
      <c r="G81" s="4"/>
      <c r="I81" s="4"/>
    </row>
    <row r="82" spans="1:25" s="4" customFormat="1" ht="20.25" x14ac:dyDescent="0.3">
      <c r="A82" s="7"/>
      <c r="B82" s="7"/>
      <c r="C82" s="7"/>
      <c r="D82" s="7"/>
      <c r="E82" s="8"/>
      <c r="F82" s="7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</sheetData>
  <mergeCells count="6">
    <mergeCell ref="B78:C78"/>
    <mergeCell ref="B77:C77"/>
    <mergeCell ref="A4:E4"/>
    <mergeCell ref="A5:E5"/>
    <mergeCell ref="A6:E6"/>
    <mergeCell ref="A7:E7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BG-ENE 23 </vt:lpstr>
      <vt:lpstr>BG-FEB 23  </vt:lpstr>
      <vt:lpstr>BG-MARZ 23</vt:lpstr>
      <vt:lpstr>BG-ABRIL 23</vt:lpstr>
      <vt:lpstr>BG-SEPTIEMBRE</vt:lpstr>
      <vt:lpstr>'BG-ABRIL 23'!Área_de_impresión</vt:lpstr>
      <vt:lpstr>'BG-ENE 23 '!Área_de_impresión</vt:lpstr>
      <vt:lpstr>'BG-FEB 23  '!Área_de_impresión</vt:lpstr>
      <vt:lpstr>'BG-MARZ 23'!Área_de_impresión</vt:lpstr>
      <vt:lpstr>'BG-SEPTIEMBRE'!Área_de_impresión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PROPIEDAD DE</cp:lastModifiedBy>
  <cp:lastPrinted>2023-10-11T18:41:43Z</cp:lastPrinted>
  <dcterms:created xsi:type="dcterms:W3CDTF">2019-06-05T14:57:17Z</dcterms:created>
  <dcterms:modified xsi:type="dcterms:W3CDTF">2023-10-13T18:27:28Z</dcterms:modified>
</cp:coreProperties>
</file>