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487C25DF-0F2B-4543-AB8E-24FDF0C51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mayo 22" sheetId="30" r:id="rId1"/>
    <sheet name="COMPARATIVO" sheetId="14" r:id="rId2"/>
  </sheets>
  <definedNames>
    <definedName name="_xlnm.Print_Area" localSheetId="0">'BG-mayo 22'!$A$4:$G$80</definedName>
    <definedName name="_xlnm.Print_Area" localSheetId="1">COMPARATIVO!$B$1:$AG$77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1" i="14" l="1"/>
  <c r="S50" i="14"/>
  <c r="S49" i="14"/>
  <c r="S48" i="14"/>
  <c r="S36" i="14"/>
  <c r="S43" i="14"/>
  <c r="S42" i="14"/>
  <c r="S41" i="14"/>
  <c r="S40" i="14"/>
  <c r="S39" i="14"/>
  <c r="S38" i="14"/>
  <c r="S37" i="14"/>
  <c r="S35" i="14"/>
  <c r="S25" i="14"/>
  <c r="S24" i="14"/>
  <c r="S23" i="14"/>
  <c r="S22" i="14"/>
  <c r="S21" i="14"/>
  <c r="S20" i="14"/>
  <c r="S15" i="14"/>
  <c r="S14" i="14"/>
  <c r="F68" i="30"/>
  <c r="F58" i="30"/>
  <c r="F60" i="30" s="1"/>
  <c r="F70" i="30" s="1"/>
  <c r="E58" i="30"/>
  <c r="E52" i="30"/>
  <c r="E44" i="30"/>
  <c r="E60" i="30" s="1"/>
  <c r="F27" i="30"/>
  <c r="E27" i="30"/>
  <c r="F17" i="30"/>
  <c r="F29" i="30" s="1"/>
  <c r="S16" i="14"/>
  <c r="O52" i="14"/>
  <c r="G16" i="14"/>
  <c r="M52" i="14"/>
  <c r="E52" i="14"/>
  <c r="G51" i="14"/>
  <c r="G50" i="14"/>
  <c r="G49" i="14"/>
  <c r="G43" i="14"/>
  <c r="G42" i="14"/>
  <c r="G41" i="14"/>
  <c r="G40" i="14"/>
  <c r="G39" i="14"/>
  <c r="G38" i="14"/>
  <c r="G37" i="14"/>
  <c r="G36" i="14"/>
  <c r="G25" i="14"/>
  <c r="G24" i="14"/>
  <c r="G23" i="14"/>
  <c r="G22" i="14"/>
  <c r="G21" i="14"/>
  <c r="G20" i="14"/>
  <c r="G15" i="14"/>
  <c r="G35" i="14"/>
  <c r="E44" i="14" l="1"/>
  <c r="E60" i="14" s="1"/>
  <c r="E27" i="14"/>
  <c r="E17" i="14"/>
  <c r="G48" i="14"/>
  <c r="G52" i="14" s="1"/>
  <c r="E29" i="14" l="1"/>
  <c r="E64" i="14" s="1"/>
  <c r="E68" i="14" s="1"/>
  <c r="E70" i="14" s="1"/>
  <c r="AE52" i="14" l="1"/>
  <c r="K14" i="14" l="1"/>
  <c r="I51" i="14"/>
  <c r="K51" i="14" s="1"/>
  <c r="I49" i="14"/>
  <c r="K49" i="14" s="1"/>
  <c r="I48" i="14"/>
  <c r="K48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I37" i="14"/>
  <c r="K37" i="14" s="1"/>
  <c r="I36" i="14"/>
  <c r="K36" i="14" s="1"/>
  <c r="I25" i="14"/>
  <c r="I24" i="14"/>
  <c r="K24" i="14" s="1"/>
  <c r="I23" i="14"/>
  <c r="K23" i="14" s="1"/>
  <c r="I22" i="14"/>
  <c r="K22" i="14" s="1"/>
  <c r="I21" i="14"/>
  <c r="K21" i="14" s="1"/>
  <c r="I20" i="14"/>
  <c r="K20" i="14" s="1"/>
  <c r="I58" i="14"/>
  <c r="AG58" i="14"/>
  <c r="AG52" i="14"/>
  <c r="AG44" i="14"/>
  <c r="AG27" i="14"/>
  <c r="AG17" i="14"/>
  <c r="AE58" i="14"/>
  <c r="AE44" i="14"/>
  <c r="AE27" i="14"/>
  <c r="AC58" i="14"/>
  <c r="AC52" i="14"/>
  <c r="AC44" i="14"/>
  <c r="AC27" i="14"/>
  <c r="AC17" i="14"/>
  <c r="AA58" i="14"/>
  <c r="AA52" i="14"/>
  <c r="AA44" i="14"/>
  <c r="AA27" i="14"/>
  <c r="Y58" i="14"/>
  <c r="Y52" i="14"/>
  <c r="Y44" i="14"/>
  <c r="Y27" i="14"/>
  <c r="Y17" i="14"/>
  <c r="W58" i="14"/>
  <c r="W52" i="14"/>
  <c r="W44" i="14"/>
  <c r="W27" i="14"/>
  <c r="W17" i="14"/>
  <c r="U58" i="14"/>
  <c r="U52" i="14"/>
  <c r="U44" i="14"/>
  <c r="U27" i="14"/>
  <c r="U17" i="14"/>
  <c r="S58" i="14"/>
  <c r="S52" i="14"/>
  <c r="S44" i="14"/>
  <c r="S27" i="14"/>
  <c r="Q58" i="14"/>
  <c r="Q52" i="14"/>
  <c r="Q44" i="14"/>
  <c r="Q27" i="14"/>
  <c r="Q17" i="14"/>
  <c r="O58" i="14"/>
  <c r="O44" i="14"/>
  <c r="O60" i="14" s="1"/>
  <c r="O27" i="14"/>
  <c r="M58" i="14"/>
  <c r="M44" i="14"/>
  <c r="M27" i="14"/>
  <c r="G58" i="14"/>
  <c r="G44" i="14"/>
  <c r="G27" i="14"/>
  <c r="I15" i="14"/>
  <c r="W60" i="14" l="1"/>
  <c r="AG60" i="14"/>
  <c r="AE60" i="14"/>
  <c r="G60" i="14"/>
  <c r="AC29" i="14"/>
  <c r="U29" i="14"/>
  <c r="Q60" i="14"/>
  <c r="AG29" i="14"/>
  <c r="I35" i="14"/>
  <c r="K35" i="14" s="1"/>
  <c r="W29" i="14"/>
  <c r="W64" i="14" s="1"/>
  <c r="W68" i="14" s="1"/>
  <c r="W70" i="14" s="1"/>
  <c r="AA60" i="14"/>
  <c r="I27" i="14"/>
  <c r="K27" i="14" s="1"/>
  <c r="K15" i="14"/>
  <c r="AC60" i="14"/>
  <c r="I52" i="14"/>
  <c r="K52" i="14" s="1"/>
  <c r="K38" i="14"/>
  <c r="Y60" i="14"/>
  <c r="U60" i="14"/>
  <c r="S60" i="14"/>
  <c r="Y29" i="14"/>
  <c r="Q29" i="14"/>
  <c r="M60" i="14"/>
  <c r="AG64" i="14" l="1"/>
  <c r="AG68" i="14" s="1"/>
  <c r="AG70" i="14" s="1"/>
  <c r="Q68" i="14"/>
  <c r="Q70" i="14" s="1"/>
  <c r="AC64" i="14"/>
  <c r="AC68" i="14" s="1"/>
  <c r="AC70" i="14" s="1"/>
  <c r="Y64" i="14"/>
  <c r="Y68" i="14" s="1"/>
  <c r="Y70" i="14" s="1"/>
  <c r="I44" i="14"/>
  <c r="U64" i="14"/>
  <c r="U68" i="14" s="1"/>
  <c r="U70" i="14" s="1"/>
  <c r="K44" i="14" l="1"/>
  <c r="I60" i="14"/>
  <c r="K60" i="14" l="1"/>
  <c r="I16" i="14" l="1"/>
  <c r="K16" i="14" s="1"/>
  <c r="M17" i="14" l="1"/>
  <c r="M29" i="14" s="1"/>
  <c r="M68" i="14" s="1"/>
  <c r="M70" i="14" s="1"/>
  <c r="AA17" i="14"/>
  <c r="AA29" i="14" s="1"/>
  <c r="AA64" i="14" s="1"/>
  <c r="AA68" i="14" s="1"/>
  <c r="AA70" i="14" s="1"/>
  <c r="E17" i="30" l="1"/>
  <c r="E29" i="30" s="1"/>
  <c r="E64" i="30" s="1"/>
  <c r="E68" i="30" s="1"/>
  <c r="E70" i="30" s="1"/>
  <c r="E72" i="30" s="1"/>
  <c r="S13" i="14"/>
  <c r="S17" i="14" s="1"/>
  <c r="S29" i="14" s="1"/>
  <c r="S64" i="14" s="1"/>
  <c r="S68" i="14" s="1"/>
  <c r="S70" i="14" s="1"/>
  <c r="O17" i="14"/>
  <c r="O29" i="14" s="1"/>
  <c r="O68" i="14" s="1"/>
  <c r="O70" i="14" s="1"/>
  <c r="G17" i="14"/>
  <c r="G29" i="14" s="1"/>
  <c r="G64" i="14" s="1"/>
  <c r="G68" i="14" s="1"/>
  <c r="G70" i="14" s="1"/>
  <c r="I13" i="14"/>
  <c r="AE17" i="14"/>
  <c r="AE29" i="14" s="1"/>
  <c r="AE64" i="14" s="1"/>
  <c r="AE68" i="14" s="1"/>
  <c r="AE70" i="14" s="1"/>
  <c r="K13" i="14" l="1"/>
  <c r="I17" i="14"/>
  <c r="I29" i="14" l="1"/>
  <c r="K17" i="14"/>
  <c r="K29" i="14" l="1"/>
  <c r="I64" i="14"/>
  <c r="I68" i="14" l="1"/>
  <c r="K64" i="14"/>
  <c r="I70" i="14" l="1"/>
  <c r="K70" i="14" s="1"/>
  <c r="K68" i="14"/>
</calcChain>
</file>

<file path=xl/sharedStrings.xml><?xml version="1.0" encoding="utf-8"?>
<sst xmlns="http://schemas.openxmlformats.org/spreadsheetml/2006/main" count="152" uniqueCount="81">
  <si>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</si>
  <si>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</si>
  <si>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</si>
  <si>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</si>
  <si>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</si>
  <si>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</si>
  <si>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</si>
  <si>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</si>
  <si>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</si>
  <si>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</si>
  <si>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</si>
  <si>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</si>
  <si>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</si>
  <si>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</si>
  <si>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</si>
  <si>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</si>
  <si>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</si>
  <si>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</si>
  <si>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</si>
  <si>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</si>
  <si>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</si>
  <si>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</si>
  <si>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</si>
  <si>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</si>
  <si>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</si>
  <si>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</si>
  <si>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</si>
  <si>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</si>
  <si>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</si>
  <si>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</si>
  <si>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</si>
  <si>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</si>
  <si>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</si>
  <si>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</si>
  <si>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</si>
  <si>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</si>
  <si>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</si>
  <si>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</si>
  <si>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</si>
  <si>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</si>
  <si>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</si>
  <si>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</si>
  <si>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</si>
  <si>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</si>
  <si>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</si>
  <si>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</si>
  <si>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</si>
  <si>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</si>
  <si>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</si>
  <si>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</si>
  <si>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</si>
  <si>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</si>
  <si>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</si>
  <si>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</si>
  <si>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</si>
  <si>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</si>
  <si>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</si>
  <si>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</si>
  <si>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</si>
  <si>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</si>
  <si>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</si>
  <si>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</si>
  <si>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</si>
  <si>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</si>
  <si>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</si>
  <si>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</si>
  <si>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</si>
  <si>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</si>
  <si>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</si>
  <si>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</si>
  <si>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>COMPARATIVO MENSUAL</t>
  </si>
  <si>
    <t>EN VALORES RD$</t>
  </si>
  <si>
    <t>Cuentas por Pagar Honorarios</t>
  </si>
  <si>
    <t>BALANCE GENERAL 2022</t>
  </si>
  <si>
    <t xml:space="preserve">  Lic. Francisco De Leon</t>
  </si>
  <si>
    <t xml:space="preserve">    Enc. Contabilidad</t>
  </si>
  <si>
    <t xml:space="preserve">         Revisado Por: </t>
  </si>
  <si>
    <t xml:space="preserve">                       Lic. Juan De Dios Duran</t>
  </si>
  <si>
    <t xml:space="preserve">                       Director Financiero</t>
  </si>
  <si>
    <t xml:space="preserve">                         Preparado Por:</t>
  </si>
  <si>
    <t>AL 31 DE 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</si>
</sst>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1F9FD389-F34B-4FCF-9DF7-DA867BA631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57352833-A9FA-45C5-A40D-B53CABC113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E320C3BF-D2AE-483A-A120-A2F15C82B4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F663CDDF-03F7-47D6-8CA1-05B70DADC8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C58B3016-DB06-4A2F-84ED-C30F6D860A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139D1971-C2D5-44E9-84F6-F83C38FE86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59D83A8-3379-4F88-9301-75135BE9BD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4EB99C5B-75B5-41E9-8F21-884D618F7D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BB4D2778-39A5-4CDD-8C94-73ABB0F74D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85BABCDC-451E-4724-9983-ADC89DEAB6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85CEF9C-A0E3-4AFA-9ADA-D6EB096D81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5CED5CDF-4EF6-4861-B57F-741BF41D98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69B72467-DCC1-44E3-924A-0AB2E375E7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51584F2C-4A65-4FAE-82FB-F0FD521898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E0291E42-4E4A-4234-B319-29D19DF730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B1CD368D-0D38-4840-800D-057497B70A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14D5745E-4276-40F3-978F-5169E3AE7D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E75EC8CC-10CA-40A3-8E4F-DE8E701F11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CC76C031-6E0C-4BA9-9FFF-CFD8F58FDE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3E64AA1D-E9C5-4615-890E-542E545EE4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697FEB31-5340-4547-B540-BC19697CDA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6742DDB0-3F24-4F23-A424-5973A2AC28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CC2FB4C9-0105-47BA-86E2-B0779FF889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1AAFC7C5-F689-4903-A636-42536813E5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33E4EEE8-D539-41DF-B3CC-227E471369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B2F7C691-CAAE-4276-9FE7-279785A78A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D71538F7-BDE0-4F08-B5D9-1E7255CBCA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8D45368D-978A-4A18-9EF7-3D7EE05EAD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365B60A5-3160-4D9C-9952-9B3CD02E72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AEC2AA8B-5254-42F8-A898-09B8EF583F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4D523C5B-3833-4A32-BE87-3427823C91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EE6BADCB-EE28-402E-B1AD-6F9AC3A7BB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1F9C6E37-FB06-4FCA-9764-569ACF3CC2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D40E49F1-0854-42B2-B5E1-CDD67324F9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1E9095FA-8298-4845-A52E-9EFA99FFBC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BA525C2B-B6D3-4AFA-9B24-039EDE77E5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54E31425-0121-4D86-9808-719ADB8EDF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7A601D6-C5FC-4FA3-84E8-9C09A6747F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EED76A93-648E-41A0-9654-5B4D8A8AE1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E725B98B-4672-44D4-A6D4-8A6B6A6E6F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6072E92E-34C5-4C8E-ABEE-88B7702F9B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E2984BB9-EE46-4705-849F-E168CBE37D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2978B010-617A-4050-B11B-A69392F103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107E6497-0C69-452A-A703-13334BADFE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161BD21C-0055-4722-9219-F421D8A03C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EDB9641A-9B0F-46A9-B3A4-BB96BF1AEE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104590E1-A94C-4565-8D40-CB5BF0A065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BCF48C50-384F-494E-871D-760D1733D7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146B9A83-C79F-4A04-9D1D-5908D3DAD2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CFB99AC6-BC06-4827-B291-241A1CC275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442988D5-8E33-4BAC-8B57-BC79749A95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6A420EBE-B04A-433C-892C-ADA0446215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BD6BA2CA-2B4F-40A6-95CD-8CB4EC2DF1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8C92919A-6B09-4B34-864C-1B499E927F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31EBA3E0-D161-48FE-B121-6F7F55970A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96D15E63-8B10-49A2-924C-345128A41E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180E9F20-9559-4B70-8EFB-3E5A8CDB4F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6BA12B77-97CF-4056-A841-816C18CD71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169B00FB-C44C-43C2-9BAD-5B7A23174C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A9F1F848-9DE5-4EA4-B321-B328FA6866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3DB4BA76-1AB7-4515-8093-34C01D298D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990A4D89-4BCA-4FD4-97CB-C1BC139B60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19E50886-B62F-4AE9-95CA-6E79C98761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10C1618A-9FE9-4E14-BB43-115F09BD8F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A4972F38-6E4E-4D19-B933-AE709FA876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C446A503-5011-41A8-A2B8-3FB138EF1C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B8124605-4E53-4D76-A042-F60DB69416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1FF159FE-AC76-407B-8AC7-A686000041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F9760B05-417B-489C-A35C-62301B464B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D5C70A9C-6A12-4787-8166-FDCC55DBE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C4CFEA2B-D23A-41EB-BC3B-0DF2A40B53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71BD496C-A163-4F85-B823-E0760F52DC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47E790A0-0266-4680-B01E-A5810D8782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64575CFB-47BF-4B46-B90C-ED9BB9C02A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512948CE-A926-4B6E-A9B3-F418B50B8E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5F39489C-00D6-43DA-A8AA-83E59AC3F1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E1C5666E-14A3-4379-A370-CC38FB127E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349134CA-36BC-44E1-9BD0-592C5DF99D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DC9B16EC-D8F4-4546-88F4-C4D9F3BB33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EAFD5B92-C7D3-4765-B3F6-2C84C39C29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1A81063D-3919-4AA0-BC72-7DC92838C7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C1A834A5-BBF6-4C61-9D21-4EC21F02C8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7E3AA5AC-D71E-4868-936D-8A6EB045C4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DACC89AD-BD86-4C08-BAC8-EBD1F7BBD0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B96BEC17-069C-4ADD-9778-5CA4755CE5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7C6ACD59-1387-4422-802E-A1FA623C2F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CAA304C7-E66F-4C65-8802-33CA9E822D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89B0DD78-A767-49F7-8F3E-AFBB6BB5CB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8908DD5-F11F-43C8-B942-DEC079E61F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5255A531-C802-40F7-AE3D-507A6EA734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5A552834-66F2-4098-9FB6-7DB90E1D23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6E591E93-1BF4-4BDF-8108-B43F991185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1D7C0AF9-6D21-487B-993D-7BE3DD763F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43E41938-EF9C-4CE3-A32E-E737989216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7407CBB0-05F4-4DB6-9EC5-BDE011B838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AF8DDF93-4D25-4BA8-803A-4563E3471A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7B53EA30-41C4-4573-A2FC-21CA9181D59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5FB0C0B5-71E8-4CB6-BB22-7ADB2E1548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2F70A2C-741E-4820-B379-EB976F8ACF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14491124-E99D-4D10-BE43-EC391F530B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C0848267-B964-426B-880C-B7AD076775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76724A8B-560A-496D-A831-6FDA284A6C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8E9A4F2B-7D75-4022-B28F-DD4E54B1E7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9076F5F6-94C3-45D6-971A-F0A49E01E4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EF3450D3-D322-440E-8234-43689148CF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AE650545-282A-4471-BB45-A6DD5DDF24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9C13B1D6-A7CA-4B49-8260-40BCABE14B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D6DF38C6-2CD0-48C7-91BB-7D212F3CA2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5855896D-7F2C-4208-8CD3-994D088DF0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3BC2D031-CDC3-46A0-8998-83FBF1BBDB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1D4C160C-8072-4996-98C0-84889561DF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74523FDB-5B78-454D-B9A8-63A441FFE4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C1988399-95AB-4BD6-9E72-FF1AC73656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F5D85A4E-DCA1-4CE0-AC94-C2C14776C2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C0D51640-E15E-42F0-842B-01761C6534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A3B80B21-DBA2-4699-A6F5-3796A8723E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ED78C5C7-8C1A-41B0-A835-B016957900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A19B458B-AD6B-4FE8-958C-715B0EB6B3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341B57C7-AD29-4B70-BA2E-9782B585CC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1660AB99-5378-480B-9695-B459203143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7E31F529-7B67-466C-971A-17F0D99F58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787C5530-61BD-4E60-AD3C-6954661731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71601E75-9EE0-4F7B-BEBF-1E81903C32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CB315BE7-2C67-4A42-B583-44677448DB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5861340B-6268-441A-8103-3E3344E2AE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164BFAA-DCCD-4460-8785-F8237CD68C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E1354C06-6300-4515-811A-4F9B2C1641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65BDF906-931E-489C-B97F-D688AFD1EA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AB92B727-63E8-4E60-9766-EB009CC730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557494E5-8AC6-4D4F-B179-1C9017AAC3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13BA716-5237-475F-A548-E52D4A1419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827CD62F-F00E-461A-8AB4-8CDCE59B77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DB343611-27F1-4732-906E-8ED51B6BF5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F5DB6305-E66C-4AA2-A2B4-11A51A81E4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A773EEA2-CE52-4A25-BE3C-7A9E0E067A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95C311FB-EDA5-41F0-A994-EF9950860E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20117709-1190-47EC-B1A8-548B7C82A9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88374B29-6E2B-4F6C-BC7F-9EF6FB1C07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5BC59FAC-0269-4B60-A0A3-5C97A24737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4B53D4A1-52AA-419E-AE20-1FEC88D69B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98B6E46A-EBAA-4429-B182-9DCDA34808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F7678713-A3A0-4EAE-8758-5212110CBE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13D43CF0-8475-4566-AAFF-15F29F7EDD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60F9AEF7-6BA9-485A-937B-BFCE6EA893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AA2E7447-1DD9-41E2-8C24-B0A42E1B88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7BD86614-CCFC-4A94-9CCC-107B514963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A17A1C37-BC36-4E71-9C0D-ADB2FDC01A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D077135A-61C1-40CA-B384-6CA9BDD304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FEA8D83E-156E-4F69-9D34-05B05FD31E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8AF1931E-9383-4B79-937D-65F7E9462B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E6680B9B-7117-4A28-9513-A3E1D69713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CA0A8F82-B54E-4A67-B74D-7CA40E1B27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1E57436-9A89-4F98-872A-2557BAE23D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25E11724-CA03-4A04-81B2-280BF4A25E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AA75EAB8-136C-4258-8D55-0B88710E56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41D6A81D-CC4C-48D3-A575-4F2B5AD3EE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1291EA67-C412-4FF2-9E36-7B4BC691E7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9CC24499-6284-4AA2-B450-DF1292B98D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EBB68605-295C-4750-8224-47E9D15D83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1AB11FF6-4014-4036-858A-F76F688396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BFB2D278-DD4F-4DA0-812F-C57FC83C24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DACD869E-BD5C-4EA7-A4BF-3A5AC8EFB0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AB6EAB25-B134-45A6-80FB-B12750C84F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D3EE3358-C28F-4706-96B0-F857727F7E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FB97F21A-1787-40DC-9C66-97FC9393E4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EF6208D1-B56D-49D1-B1F0-DC3BE3CD59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7D55DD5C-16A9-40E0-91F3-5316424A72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217B0698-0C89-4229-8E46-298BDC7081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53D604A1-3AEF-496B-90AF-06F2C1318D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F66F9BA6-5AA9-4609-ACC1-6FF80C9733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76EA1312-195E-4AC3-A2FB-7A862E50DD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6E249F3E-0ACA-4A78-8DA1-2B6E8160EE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52FA7C4A-728B-4B51-A6AB-77A9A888F8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85AD8B4A-BC43-46FB-939A-88E8172EC4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2505B78-0568-475E-A406-39816C7156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64DA5B10-B264-4630-82A5-33D8BF1165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FAC6DB0-96D8-4601-BA9F-EEFE9129C8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A73EAF24-C8F8-4D85-A4FE-C6CBFDE080A9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28F105E1-6A07-45B4-916C-B4BCF9E4BE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BD890B50-A2E3-4400-8DBB-2CD45F0029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66F156E-0B8B-4BC8-89E2-81EBD76B9B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B9CEA78F-3DC9-4401-99E6-494A391EEB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E31A2B09-FEA6-4111-A11D-0023BBBB84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8F51EF52-2F79-441D-ACF3-EF71CC8C7A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DF6E9EAF-E8E9-4A11-B13F-0F7B93D83E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871FE702-0D17-4E5A-B726-986A1BFD89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8BCE9E89-4216-4052-8F9D-FFC97D8271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BC24D04A-0014-4235-8CCC-EB881356C1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546DA989-62C1-4908-8425-5A51B6A741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15EC9C16-2740-4F54-804A-84AC726B0F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BEDF8B60-3268-48E2-914E-61EAD8F01E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BDBE0777-6BD7-4B29-83FC-94EE1CC713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2A688705-D35E-43F7-92E8-0253BDF0F0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4809767-1C96-4AEC-B32A-7AA92AE4F6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9EF1DE5C-00E0-4AEF-8B18-C745EEDF34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20A6636B-6CB0-41B6-A30A-A58B96F107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6FF1F88E-F553-4600-AF8B-64B3A02BEC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7B648C75-E2CF-49DF-8745-D16A0D7204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B8C44727-695E-490D-9521-A1AF3031BB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7BEA7634-70C2-4A7E-AAC4-0CE982B87E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1ABB4C14-7FC9-4D68-B22D-3F88C559E3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9BD3C979-219A-4901-959A-8F3B3054B2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959E21EF-9F6A-4450-8D91-E24799BE1E8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4BB8E31C-16A6-475A-9764-C3F5BEE49C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DE23935F-09FC-4267-AB71-F8C52F40F0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56AEF24F-50C9-4359-8D5E-EAFB6490D8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1A86BAA3-053B-493C-89F1-EFF3F3CA5E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622D1F5B-B6FA-4399-9C9D-5E2F30E09F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5F05EF2A-2B29-4191-A426-B61E2C8C1B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2" name="Imagen 211">
          <a:extLst>
            <a:ext uri="{FF2B5EF4-FFF2-40B4-BE49-F238E27FC236}">
              <a16:creationId xmlns:a16="http://schemas.microsoft.com/office/drawing/2014/main" id="{89949815-01CA-4D82-9A9E-2E1E0A9CA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7250"/>
          <a:ext cx="1465761" cy="1131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2</xdr:row>
      <xdr:rowOff>238124</xdr:rowOff>
    </xdr:from>
    <xdr:to>
      <xdr:col>1</xdr:col>
      <xdr:colOff>1685925</xdr:colOff>
      <xdr:row>6</xdr:row>
      <xdr:rowOff>132853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5D8FD-DC9F-4F6E-A9F9-1F1F60F6D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38174"/>
          <a:ext cx="1295400" cy="999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9372-F0E3-4CBD-9A78-FCA51847872C}">
  <dimension ref="A4:AA82"/>
  <sheetViews>
    <sheetView tabSelected="1" zoomScale="80" zoomScaleNormal="80" workbookViewId="0">
      <selection activeCell="H15" sqref="H15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70" t="s">
        <v>0</v>
      </c>
      <c r="B4" s="70"/>
      <c r="C4" s="70"/>
      <c r="D4" s="70"/>
      <c r="E4" s="70"/>
      <c r="F4" s="70"/>
      <c r="G4" s="70"/>
    </row>
    <row r="5" spans="1:12" ht="20.25" x14ac:dyDescent="0.3">
      <c r="A5" s="71" t="s">
        <v>1</v>
      </c>
      <c r="B5" s="71"/>
      <c r="C5" s="71"/>
      <c r="D5" s="71"/>
      <c r="E5" s="71"/>
      <c r="F5" s="71"/>
      <c r="G5" s="71"/>
    </row>
    <row r="6" spans="1:12" ht="20.25" x14ac:dyDescent="0.3">
      <c r="A6" s="71" t="s">
        <v>80</v>
      </c>
      <c r="B6" s="71"/>
      <c r="C6" s="71"/>
      <c r="D6" s="71"/>
      <c r="E6" s="71"/>
      <c r="F6" s="71"/>
      <c r="G6" s="71"/>
    </row>
    <row r="7" spans="1:12" ht="20.25" x14ac:dyDescent="0.3">
      <c r="A7" s="71" t="s">
        <v>2</v>
      </c>
      <c r="B7" s="71"/>
      <c r="C7" s="71"/>
      <c r="D7" s="71"/>
      <c r="E7" s="71"/>
      <c r="F7" s="71"/>
      <c r="G7" s="71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44712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73835307.770000011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7795230.5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799488.85</v>
      </c>
      <c r="F16" s="15">
        <v>1423075.55</v>
      </c>
      <c r="G16" s="53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82430027.120000005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921802244.49000001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135495760.46000001</v>
      </c>
      <c r="F21" s="15">
        <v>27819180.949999999</v>
      </c>
      <c r="G21" s="25"/>
      <c r="K21" s="53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-111181865.73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946116139.22000003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1028546166.34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814965.27</v>
      </c>
      <c r="F35" s="15"/>
      <c r="G35" s="29"/>
      <c r="I35" s="65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238804.59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4022669.76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731197.5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5807637.1200000001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2475862.8429999999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25635636.34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53656499.182999998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59464136.302999996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969082030.03700006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969082030.03700006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1028546166.34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69" t="s">
        <v>63</v>
      </c>
      <c r="C77" s="69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69" t="s">
        <v>64</v>
      </c>
      <c r="C78" s="69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68"/>
      <c r="C79" s="68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4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5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3:AH79"/>
  <sheetViews>
    <sheetView topLeftCell="B4" zoomScaleNormal="100" workbookViewId="0">
      <selection activeCell="E60" sqref="E60"/>
    </sheetView>
  </sheetViews>
  <sheetFormatPr baseColWidth="10" defaultRowHeight="15.75" x14ac:dyDescent="0.25"/>
  <cols>
    <col min="1" max="1" width="3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25.5703125" style="1" bestFit="1" customWidth="1"/>
    <col min="6" max="6" width="2.28515625" style="1" customWidth="1"/>
    <col min="7" max="7" width="25.5703125" style="1" customWidth="1"/>
    <col min="8" max="8" width="2.140625" style="1" customWidth="1"/>
    <col min="9" max="9" width="23.5703125" style="1" hidden="1" customWidth="1"/>
    <col min="10" max="10" width="2.140625" style="1" hidden="1" customWidth="1"/>
    <col min="11" max="11" width="14.7109375" style="1" hidden="1" customWidth="1"/>
    <col min="12" max="12" width="2.140625" style="1" customWidth="1"/>
    <col min="13" max="13" width="25.5703125" style="2" customWidth="1"/>
    <col min="14" max="14" width="2.140625" style="1" customWidth="1"/>
    <col min="15" max="15" width="25.5703125" style="2" customWidth="1"/>
    <col min="16" max="16" width="2.140625" style="2" customWidth="1"/>
    <col min="17" max="17" width="25.5703125" style="1" customWidth="1"/>
    <col min="18" max="18" width="2.140625" style="1" customWidth="1"/>
    <col min="19" max="19" width="25.5703125" style="1" customWidth="1"/>
    <col min="20" max="20" width="2" style="1" customWidth="1"/>
    <col min="21" max="21" width="25.5703125" style="1" hidden="1" customWidth="1"/>
    <col min="22" max="22" width="2.140625" style="1" hidden="1" customWidth="1"/>
    <col min="23" max="23" width="25.5703125" style="1" hidden="1" customWidth="1"/>
    <col min="24" max="24" width="2.140625" style="1" hidden="1" customWidth="1"/>
    <col min="25" max="25" width="25.5703125" style="1" hidden="1" customWidth="1"/>
    <col min="26" max="26" width="2.140625" style="1" hidden="1" customWidth="1"/>
    <col min="27" max="27" width="25.5703125" style="1" hidden="1" customWidth="1"/>
    <col min="28" max="28" width="2.140625" style="1" hidden="1" customWidth="1"/>
    <col min="29" max="29" width="25.5703125" style="1" hidden="1" customWidth="1"/>
    <col min="30" max="30" width="2.140625" style="1" hidden="1" customWidth="1"/>
    <col min="31" max="31" width="25.5703125" style="1" hidden="1" customWidth="1"/>
    <col min="32" max="32" width="1.85546875" style="1" hidden="1" customWidth="1"/>
    <col min="33" max="33" width="25.5703125" style="3" hidden="1" customWidth="1"/>
    <col min="34" max="34" width="21.85546875" style="3" customWidth="1"/>
    <col min="35" max="16384" width="11.42578125" style="3"/>
  </cols>
  <sheetData>
    <row r="3" spans="1:34" ht="25.5" x14ac:dyDescent="0.35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4" ht="25.5" x14ac:dyDescent="0.35">
      <c r="B4" s="72" t="s">
        <v>73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4" ht="20.25" x14ac:dyDescent="0.3">
      <c r="B5" s="73" t="s">
        <v>70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x14ac:dyDescent="0.25">
      <c r="B6" s="74" t="s">
        <v>71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8" spans="1:34" ht="23.25" x14ac:dyDescent="0.35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3.25" x14ac:dyDescent="0.35">
      <c r="A9" s="8"/>
      <c r="B9" s="8"/>
      <c r="C9" s="8"/>
      <c r="D9" s="9"/>
      <c r="E9" s="58">
        <v>44531</v>
      </c>
      <c r="F9" s="11"/>
      <c r="G9" s="58">
        <v>44562</v>
      </c>
      <c r="H9" s="59"/>
      <c r="I9" s="58" t="s">
        <v>68</v>
      </c>
      <c r="J9" s="59"/>
      <c r="K9" s="58" t="s">
        <v>69</v>
      </c>
      <c r="L9" s="8"/>
      <c r="M9" s="58">
        <v>44593</v>
      </c>
      <c r="O9" s="58">
        <v>44621</v>
      </c>
      <c r="Q9" s="58">
        <v>44652</v>
      </c>
      <c r="S9" s="58">
        <v>44682</v>
      </c>
      <c r="U9" s="58">
        <v>44713</v>
      </c>
      <c r="W9" s="58">
        <v>44743</v>
      </c>
      <c r="Y9" s="58">
        <v>44774</v>
      </c>
      <c r="AA9" s="58">
        <v>44805</v>
      </c>
      <c r="AC9" s="58">
        <v>44835</v>
      </c>
      <c r="AE9" s="58">
        <v>44866</v>
      </c>
      <c r="AG9" s="58">
        <v>44896</v>
      </c>
    </row>
    <row r="10" spans="1:34" ht="23.25" x14ac:dyDescent="0.35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35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3.25" x14ac:dyDescent="0.35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3.25" x14ac:dyDescent="0.35">
      <c r="A13" s="8"/>
      <c r="B13" s="8" t="s">
        <v>29</v>
      </c>
      <c r="C13" s="12" t="s">
        <v>6</v>
      </c>
      <c r="D13" s="8"/>
      <c r="E13" s="15">
        <v>56963149.200000003</v>
      </c>
      <c r="F13" s="15"/>
      <c r="G13" s="15">
        <v>62460187.479999997</v>
      </c>
      <c r="H13" s="15"/>
      <c r="I13" s="15">
        <f>+G13-E13</f>
        <v>5497038.2799999937</v>
      </c>
      <c r="J13" s="15"/>
      <c r="K13" s="60">
        <f>+I13/G13</f>
        <v>8.8008674033522027E-2</v>
      </c>
      <c r="L13" s="16"/>
      <c r="M13" s="15">
        <v>65591758.039999999</v>
      </c>
      <c r="O13" s="15">
        <v>68436478.650000006</v>
      </c>
      <c r="Q13" s="15">
        <v>69462939.879999995</v>
      </c>
      <c r="S13" s="15">
        <f>+'BG-mayo 22'!E13</f>
        <v>73835307.770000011</v>
      </c>
      <c r="U13" s="15"/>
      <c r="W13" s="15"/>
      <c r="Y13" s="15"/>
      <c r="AA13" s="15"/>
      <c r="AC13" s="15"/>
      <c r="AE13" s="15"/>
      <c r="AG13" s="15"/>
    </row>
    <row r="14" spans="1:34" ht="18.75" hidden="1" customHeight="1" x14ac:dyDescent="0.35">
      <c r="A14" s="8"/>
      <c r="B14" s="8" t="s">
        <v>56</v>
      </c>
      <c r="C14" s="12" t="s">
        <v>7</v>
      </c>
      <c r="D14" s="8"/>
      <c r="E14" s="17">
        <v>0</v>
      </c>
      <c r="F14" s="17"/>
      <c r="G14" s="17"/>
      <c r="H14" s="17"/>
      <c r="I14" s="17"/>
      <c r="J14" s="17"/>
      <c r="K14" s="60" t="e">
        <f>+I14/G14</f>
        <v>#DIV/0!</v>
      </c>
      <c r="L14" s="18"/>
      <c r="M14" s="15">
        <v>0</v>
      </c>
      <c r="O14" s="15">
        <v>0</v>
      </c>
      <c r="Q14" s="17"/>
      <c r="S14" s="15">
        <f>+'BG-mayo 22'!E14</f>
        <v>0</v>
      </c>
      <c r="U14" s="17"/>
      <c r="W14" s="17"/>
      <c r="Y14" s="17"/>
      <c r="AA14" s="17"/>
      <c r="AC14" s="15"/>
      <c r="AE14" s="17"/>
      <c r="AG14" s="15"/>
    </row>
    <row r="15" spans="1:34" ht="23.25" x14ac:dyDescent="0.35">
      <c r="A15" s="8"/>
      <c r="B15" s="8" t="s">
        <v>30</v>
      </c>
      <c r="C15" s="12" t="s">
        <v>8</v>
      </c>
      <c r="D15" s="8"/>
      <c r="E15" s="15">
        <v>9569369.9800000004</v>
      </c>
      <c r="F15" s="15"/>
      <c r="G15" s="15" t="e">
        <f>+#REF!</f>
        <v>#REF!</v>
      </c>
      <c r="H15" s="15"/>
      <c r="I15" s="15" t="e">
        <f>+G15-E15</f>
        <v>#REF!</v>
      </c>
      <c r="J15" s="15"/>
      <c r="K15" s="60" t="e">
        <f>+I15/G15</f>
        <v>#REF!</v>
      </c>
      <c r="L15" s="16"/>
      <c r="M15" s="15">
        <v>12908197.75</v>
      </c>
      <c r="O15" s="15">
        <v>12638561.199999999</v>
      </c>
      <c r="Q15" s="15">
        <v>8726373.6600000001</v>
      </c>
      <c r="S15" s="15">
        <f>+'BG-mayo 22'!E15</f>
        <v>7795230.5</v>
      </c>
      <c r="U15" s="15"/>
      <c r="W15" s="15"/>
      <c r="Y15" s="15"/>
      <c r="AA15" s="15"/>
      <c r="AC15" s="15"/>
      <c r="AE15" s="15"/>
      <c r="AG15" s="15"/>
      <c r="AH15" s="66"/>
    </row>
    <row r="16" spans="1:34" ht="23.25" x14ac:dyDescent="0.35">
      <c r="A16" s="8"/>
      <c r="B16" s="8" t="s">
        <v>5</v>
      </c>
      <c r="C16" s="8"/>
      <c r="D16" s="8"/>
      <c r="E16" s="15">
        <v>1452915.45</v>
      </c>
      <c r="F16" s="15"/>
      <c r="G16" s="15" t="e">
        <f>+#REF!</f>
        <v>#REF!</v>
      </c>
      <c r="H16" s="15"/>
      <c r="I16" s="15" t="e">
        <f>+G16-E16</f>
        <v>#REF!</v>
      </c>
      <c r="J16" s="15"/>
      <c r="K16" s="60" t="e">
        <f>+I16/G16</f>
        <v>#REF!</v>
      </c>
      <c r="L16" s="19"/>
      <c r="M16" s="15">
        <v>1066446.03</v>
      </c>
      <c r="O16" s="15">
        <v>1053171.03</v>
      </c>
      <c r="Q16" s="15">
        <v>979448.56</v>
      </c>
      <c r="S16" s="15">
        <f>+'BG-mayo 22'!E16</f>
        <v>799488.85</v>
      </c>
      <c r="U16" s="15"/>
      <c r="W16" s="15"/>
      <c r="Y16" s="15"/>
      <c r="AA16" s="15"/>
      <c r="AC16" s="15"/>
      <c r="AE16" s="15"/>
      <c r="AG16" s="15"/>
      <c r="AH16" s="67"/>
    </row>
    <row r="17" spans="1:34" ht="24" thickBot="1" x14ac:dyDescent="0.4">
      <c r="A17" s="8"/>
      <c r="B17" s="12" t="s">
        <v>9</v>
      </c>
      <c r="C17" s="8"/>
      <c r="D17" s="8"/>
      <c r="E17" s="20">
        <f>+E13+E15+E16</f>
        <v>67985434.63000001</v>
      </c>
      <c r="F17" s="21"/>
      <c r="G17" s="20" t="e">
        <f>+G13+G15+G16</f>
        <v>#REF!</v>
      </c>
      <c r="H17" s="21"/>
      <c r="I17" s="20" t="e">
        <f>+I13+I15+I16</f>
        <v>#REF!</v>
      </c>
      <c r="J17" s="21"/>
      <c r="K17" s="61" t="e">
        <f>+I17/G17</f>
        <v>#REF!</v>
      </c>
      <c r="L17" s="22"/>
      <c r="M17" s="20">
        <f>+M13+M15+M16</f>
        <v>79566401.819999993</v>
      </c>
      <c r="O17" s="20">
        <f>+O13+O15+O16</f>
        <v>82128210.88000001</v>
      </c>
      <c r="Q17" s="20">
        <f>+Q13+Q15+Q16</f>
        <v>79168762.099999994</v>
      </c>
      <c r="S17" s="20">
        <f>+S13+S15+S16</f>
        <v>82430027.120000005</v>
      </c>
      <c r="U17" s="20">
        <f>+U13+U15+U16</f>
        <v>0</v>
      </c>
      <c r="W17" s="20">
        <f>+W13+W15+W16</f>
        <v>0</v>
      </c>
      <c r="Y17" s="20">
        <f>+Y13+Y15+Y16</f>
        <v>0</v>
      </c>
      <c r="AA17" s="20">
        <f>+AA13+AA15+AA16</f>
        <v>0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4" thickTop="1" x14ac:dyDescent="0.35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3.25" x14ac:dyDescent="0.35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3.25" x14ac:dyDescent="0.35">
      <c r="A20" s="8"/>
      <c r="B20" s="8" t="s">
        <v>49</v>
      </c>
      <c r="C20" s="12" t="s">
        <v>11</v>
      </c>
      <c r="D20" s="8"/>
      <c r="E20" s="15">
        <v>929563727.74000001</v>
      </c>
      <c r="F20" s="15"/>
      <c r="G20" s="15" t="e">
        <f>+#REF!</f>
        <v>#REF!</v>
      </c>
      <c r="H20" s="15"/>
      <c r="I20" s="15" t="e">
        <f t="shared" ref="I20:I25" si="0">+G20-E20</f>
        <v>#REF!</v>
      </c>
      <c r="J20" s="15"/>
      <c r="K20" s="60" t="e">
        <f>+I20/G20</f>
        <v>#REF!</v>
      </c>
      <c r="L20" s="24"/>
      <c r="M20" s="15">
        <v>926008087.45000005</v>
      </c>
      <c r="O20" s="15">
        <v>925771048.58000004</v>
      </c>
      <c r="P20" s="24"/>
      <c r="Q20" s="15">
        <v>924604240.50999999</v>
      </c>
      <c r="S20" s="15">
        <f>+'BG-mayo 22'!E20</f>
        <v>921802244.49000001</v>
      </c>
      <c r="U20" s="15"/>
      <c r="W20" s="15"/>
      <c r="Y20" s="15"/>
      <c r="AA20" s="15"/>
      <c r="AC20" s="15"/>
      <c r="AE20" s="15"/>
      <c r="AG20" s="15"/>
      <c r="AH20" s="66"/>
    </row>
    <row r="21" spans="1:34" ht="23.25" x14ac:dyDescent="0.35">
      <c r="A21" s="8"/>
      <c r="B21" s="8" t="s">
        <v>31</v>
      </c>
      <c r="C21" s="12" t="s">
        <v>12</v>
      </c>
      <c r="D21" s="8"/>
      <c r="E21" s="15">
        <v>130506127.55</v>
      </c>
      <c r="F21" s="15"/>
      <c r="G21" s="15" t="e">
        <f>+#REF!</f>
        <v>#REF!</v>
      </c>
      <c r="H21" s="15"/>
      <c r="I21" s="15" t="e">
        <f t="shared" si="0"/>
        <v>#REF!</v>
      </c>
      <c r="J21" s="15"/>
      <c r="K21" s="60" t="e">
        <f>+I21/G21</f>
        <v>#REF!</v>
      </c>
      <c r="L21" s="25"/>
      <c r="M21" s="15">
        <v>132293208.61</v>
      </c>
      <c r="O21" s="15">
        <v>135202734.22999999</v>
      </c>
      <c r="P21" s="53"/>
      <c r="Q21" s="15">
        <v>135202734.22999999</v>
      </c>
      <c r="S21" s="15">
        <f>+'BG-mayo 22'!E21</f>
        <v>135495760.46000001</v>
      </c>
      <c r="U21" s="15"/>
      <c r="W21" s="15"/>
      <c r="Y21" s="15"/>
      <c r="AA21" s="15"/>
      <c r="AC21" s="15"/>
      <c r="AE21" s="15"/>
      <c r="AG21" s="15"/>
      <c r="AH21" s="67"/>
    </row>
    <row r="22" spans="1:34" ht="23.25" x14ac:dyDescent="0.35">
      <c r="A22" s="8"/>
      <c r="B22" s="8" t="s">
        <v>32</v>
      </c>
      <c r="C22" s="12" t="s">
        <v>13</v>
      </c>
      <c r="D22" s="8"/>
      <c r="E22" s="15">
        <v>-108081511.04000001</v>
      </c>
      <c r="F22" s="15"/>
      <c r="G22" s="15" t="e">
        <f>+#REF!</f>
        <v>#REF!</v>
      </c>
      <c r="H22" s="15"/>
      <c r="I22" s="15" t="e">
        <f t="shared" si="0"/>
        <v>#REF!</v>
      </c>
      <c r="J22" s="15"/>
      <c r="K22" s="60" t="e">
        <f>+I22/G22</f>
        <v>#REF!</v>
      </c>
      <c r="L22" s="25"/>
      <c r="M22" s="15">
        <v>-108775537.98999999</v>
      </c>
      <c r="O22" s="15">
        <v>-109458390.67</v>
      </c>
      <c r="P22" s="53"/>
      <c r="Q22" s="15">
        <v>-110453001.81999999</v>
      </c>
      <c r="S22" s="15">
        <f>+'BG-mayo 22'!E22</f>
        <v>-111181865.73</v>
      </c>
      <c r="U22" s="15"/>
      <c r="W22" s="15"/>
      <c r="Y22" s="15"/>
      <c r="AA22" s="15"/>
      <c r="AC22" s="15"/>
      <c r="AE22" s="15"/>
      <c r="AG22" s="15"/>
      <c r="AH22" s="66"/>
    </row>
    <row r="23" spans="1:34" ht="18.75" hidden="1" customHeight="1" x14ac:dyDescent="0.35">
      <c r="A23" s="8"/>
      <c r="B23" s="8" t="s">
        <v>48</v>
      </c>
      <c r="C23" s="12" t="s">
        <v>14</v>
      </c>
      <c r="D23" s="8"/>
      <c r="E23" s="15">
        <v>0</v>
      </c>
      <c r="F23" s="15"/>
      <c r="G23" s="15" t="e">
        <f>+#REF!</f>
        <v>#REF!</v>
      </c>
      <c r="H23" s="15"/>
      <c r="I23" s="15" t="e">
        <f t="shared" si="0"/>
        <v>#REF!</v>
      </c>
      <c r="J23" s="15"/>
      <c r="K23" s="60" t="e">
        <f>+I23/G23</f>
        <v>#REF!</v>
      </c>
      <c r="L23" s="19"/>
      <c r="M23" s="15">
        <v>0</v>
      </c>
      <c r="O23" s="15">
        <v>0</v>
      </c>
      <c r="Q23" s="15">
        <v>0</v>
      </c>
      <c r="S23" s="15">
        <f>+'BG-mayo 22'!E23</f>
        <v>0</v>
      </c>
      <c r="U23" s="15"/>
      <c r="W23" s="15"/>
      <c r="Y23" s="15"/>
      <c r="AA23" s="15"/>
      <c r="AC23" s="15"/>
      <c r="AE23" s="15"/>
      <c r="AG23" s="15"/>
    </row>
    <row r="24" spans="1:34" ht="18.75" hidden="1" customHeight="1" x14ac:dyDescent="0.35">
      <c r="A24" s="8"/>
      <c r="B24" s="8" t="s">
        <v>47</v>
      </c>
      <c r="C24" s="12" t="s">
        <v>15</v>
      </c>
      <c r="D24" s="8"/>
      <c r="E24" s="15">
        <v>0</v>
      </c>
      <c r="F24" s="15"/>
      <c r="G24" s="15" t="e">
        <f>+#REF!</f>
        <v>#REF!</v>
      </c>
      <c r="H24" s="15"/>
      <c r="I24" s="15" t="e">
        <f t="shared" si="0"/>
        <v>#REF!</v>
      </c>
      <c r="J24" s="15"/>
      <c r="K24" s="60" t="e">
        <f>+I24/G24</f>
        <v>#REF!</v>
      </c>
      <c r="L24" s="19"/>
      <c r="M24" s="15">
        <v>0</v>
      </c>
      <c r="O24" s="15">
        <v>0</v>
      </c>
      <c r="Q24" s="15">
        <v>0</v>
      </c>
      <c r="S24" s="15">
        <f>+'BG-mayo 22'!E24</f>
        <v>0</v>
      </c>
      <c r="U24" s="15"/>
      <c r="W24" s="15"/>
      <c r="Y24" s="15"/>
      <c r="AA24" s="15"/>
      <c r="AC24" s="15"/>
      <c r="AE24" s="15"/>
      <c r="AG24" s="15"/>
    </row>
    <row r="25" spans="1:34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/>
      <c r="G25" s="15" t="e">
        <f>+#REF!</f>
        <v>#REF!</v>
      </c>
      <c r="H25" s="15"/>
      <c r="I25" s="15" t="e">
        <f t="shared" si="0"/>
        <v>#REF!</v>
      </c>
      <c r="J25" s="15"/>
      <c r="K25" s="60">
        <v>0</v>
      </c>
      <c r="L25" s="15"/>
      <c r="M25" s="15">
        <v>0</v>
      </c>
      <c r="N25" s="2"/>
      <c r="O25" s="15">
        <v>0</v>
      </c>
      <c r="Q25" s="15">
        <v>0</v>
      </c>
      <c r="S25" s="15">
        <f>+'BG-mayo 22'!E25</f>
        <v>0</v>
      </c>
      <c r="U25" s="26"/>
      <c r="W25" s="26"/>
      <c r="Y25" s="26"/>
      <c r="AA25" s="15"/>
      <c r="AC25" s="15"/>
      <c r="AE25" s="15"/>
      <c r="AG25" s="15"/>
    </row>
    <row r="26" spans="1:34" ht="18.75" hidden="1" customHeight="1" x14ac:dyDescent="0.35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4" thickBot="1" x14ac:dyDescent="0.4">
      <c r="A27" s="8"/>
      <c r="B27" s="12" t="s">
        <v>16</v>
      </c>
      <c r="C27" s="8"/>
      <c r="D27" s="8"/>
      <c r="E27" s="20">
        <f>+E20+E21+E22+E25</f>
        <v>951988344.25</v>
      </c>
      <c r="F27" s="21"/>
      <c r="G27" s="20" t="e">
        <f>+G20+G21+G22+G25</f>
        <v>#REF!</v>
      </c>
      <c r="H27" s="21"/>
      <c r="I27" s="20" t="e">
        <f>+I20+I21+I22+I25</f>
        <v>#REF!</v>
      </c>
      <c r="J27" s="21"/>
      <c r="K27" s="61" t="e">
        <f>+I27/G27</f>
        <v>#REF!</v>
      </c>
      <c r="L27" s="27"/>
      <c r="M27" s="20">
        <f>+M20+M21+M22+M25</f>
        <v>949525758.07000005</v>
      </c>
      <c r="O27" s="20">
        <f>+O20+O21+O22+O25</f>
        <v>951515392.1400001</v>
      </c>
      <c r="Q27" s="20">
        <f>+Q20+Q21+Q22+Q25</f>
        <v>949353972.92000008</v>
      </c>
      <c r="S27" s="20">
        <f>+S20+S21+S22+S25</f>
        <v>946116139.22000003</v>
      </c>
      <c r="U27" s="20">
        <f>+U20+U21+U22+U25</f>
        <v>0</v>
      </c>
      <c r="W27" s="20">
        <f>+W20+W21+W22+W25</f>
        <v>0</v>
      </c>
      <c r="Y27" s="20">
        <f>+Y20+Y21+Y22+Y25</f>
        <v>0</v>
      </c>
      <c r="AA27" s="20">
        <f>+AA20+AA21+AA22+AA25</f>
        <v>0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35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4" thickBot="1" x14ac:dyDescent="0.4">
      <c r="A29" s="8"/>
      <c r="B29" s="12" t="s">
        <v>17</v>
      </c>
      <c r="C29" s="8"/>
      <c r="D29" s="8"/>
      <c r="E29" s="20">
        <f>+E17+E27</f>
        <v>1019973778.88</v>
      </c>
      <c r="F29" s="21"/>
      <c r="G29" s="20" t="e">
        <f>+G17+G27</f>
        <v>#REF!</v>
      </c>
      <c r="H29" s="21"/>
      <c r="I29" s="20" t="e">
        <f>+I17+I27</f>
        <v>#REF!</v>
      </c>
      <c r="J29" s="21"/>
      <c r="K29" s="61" t="e">
        <f>+I29/G29</f>
        <v>#REF!</v>
      </c>
      <c r="L29" s="28"/>
      <c r="M29" s="20">
        <f>+M17+M27</f>
        <v>1029092159.8900001</v>
      </c>
      <c r="O29" s="20">
        <f>+O17+O27</f>
        <v>1033643603.0200001</v>
      </c>
      <c r="Q29" s="20">
        <f>+Q17+Q27</f>
        <v>1028522735.0200001</v>
      </c>
      <c r="S29" s="20">
        <f>+S17+S27</f>
        <v>1028546166.34</v>
      </c>
      <c r="U29" s="20">
        <f>+U17+U27</f>
        <v>0</v>
      </c>
      <c r="W29" s="20">
        <f>+W17+W27</f>
        <v>0</v>
      </c>
      <c r="Y29" s="20">
        <f>+Y17+Y27</f>
        <v>0</v>
      </c>
      <c r="AA29" s="20">
        <f>+AA17+AA27</f>
        <v>0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35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3.25" x14ac:dyDescent="0.35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35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3.25" x14ac:dyDescent="0.35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3.25" x14ac:dyDescent="0.35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3.25" x14ac:dyDescent="0.35">
      <c r="A35" s="8"/>
      <c r="B35" s="8" t="s">
        <v>52</v>
      </c>
      <c r="C35" s="12"/>
      <c r="D35" s="8"/>
      <c r="E35" s="15">
        <v>2282402</v>
      </c>
      <c r="F35" s="15"/>
      <c r="G35" s="15" t="e">
        <f>+#REF!</f>
        <v>#REF!</v>
      </c>
      <c r="H35" s="15"/>
      <c r="I35" s="15" t="e">
        <f t="shared" ref="I35:I43" si="1">+G35-E35</f>
        <v>#REF!</v>
      </c>
      <c r="J35" s="15"/>
      <c r="K35" s="60" t="e">
        <f t="shared" ref="K35:K44" si="2">+I35/G35</f>
        <v>#REF!</v>
      </c>
      <c r="L35" s="29"/>
      <c r="M35" s="15">
        <v>3165003.53</v>
      </c>
      <c r="O35" s="15">
        <v>4606934.3099999996</v>
      </c>
      <c r="Q35" s="15">
        <v>4804915.74</v>
      </c>
      <c r="S35" s="15">
        <f>+'BG-mayo 22'!E35</f>
        <v>814965.27</v>
      </c>
      <c r="U35" s="15"/>
      <c r="W35" s="15"/>
      <c r="Y35" s="15"/>
      <c r="AA35" s="15"/>
      <c r="AC35" s="15"/>
      <c r="AE35" s="15"/>
      <c r="AG35" s="15"/>
    </row>
    <row r="36" spans="1:34" ht="23.25" x14ac:dyDescent="0.35">
      <c r="A36" s="8"/>
      <c r="B36" s="8" t="s">
        <v>54</v>
      </c>
      <c r="C36" s="12" t="s">
        <v>22</v>
      </c>
      <c r="D36" s="8"/>
      <c r="E36" s="15">
        <v>57000</v>
      </c>
      <c r="F36" s="15"/>
      <c r="G36" s="15" t="e">
        <f>+#REF!</f>
        <v>#REF!</v>
      </c>
      <c r="H36" s="15"/>
      <c r="I36" s="15" t="e">
        <f t="shared" si="1"/>
        <v>#REF!</v>
      </c>
      <c r="J36" s="15"/>
      <c r="K36" s="60" t="e">
        <f t="shared" si="2"/>
        <v>#REF!</v>
      </c>
      <c r="L36" s="29"/>
      <c r="M36" s="15">
        <v>86000</v>
      </c>
      <c r="O36" s="15">
        <v>45000</v>
      </c>
      <c r="Q36" s="15">
        <v>50000</v>
      </c>
      <c r="S36" s="15">
        <f>+'BG-mayo 22'!E36</f>
        <v>238804.59</v>
      </c>
      <c r="U36" s="15"/>
      <c r="W36" s="15"/>
      <c r="X36" s="4"/>
      <c r="Y36" s="15"/>
      <c r="AA36" s="15"/>
      <c r="AC36" s="15"/>
      <c r="AE36" s="15"/>
      <c r="AG36" s="15"/>
    </row>
    <row r="37" spans="1:34" ht="18.75" hidden="1" customHeight="1" x14ac:dyDescent="0.35">
      <c r="A37" s="8"/>
      <c r="B37" s="8" t="s">
        <v>55</v>
      </c>
      <c r="C37" s="12"/>
      <c r="D37" s="8"/>
      <c r="E37" s="15">
        <v>0</v>
      </c>
      <c r="F37" s="15"/>
      <c r="G37" s="15" t="e">
        <f>+#REF!</f>
        <v>#REF!</v>
      </c>
      <c r="H37" s="15"/>
      <c r="I37" s="15" t="e">
        <f t="shared" si="1"/>
        <v>#REF!</v>
      </c>
      <c r="J37" s="15"/>
      <c r="K37" s="60" t="e">
        <f t="shared" si="2"/>
        <v>#REF!</v>
      </c>
      <c r="L37" s="23"/>
      <c r="M37" s="15">
        <v>0</v>
      </c>
      <c r="O37" s="15">
        <v>0</v>
      </c>
      <c r="Q37" s="15">
        <v>0</v>
      </c>
      <c r="S37" s="15">
        <f>+'BG-mayo 22'!E37</f>
        <v>0</v>
      </c>
      <c r="U37" s="15"/>
      <c r="W37" s="15"/>
      <c r="Y37" s="15"/>
      <c r="AA37" s="15"/>
      <c r="AC37" s="15"/>
      <c r="AE37" s="15"/>
      <c r="AG37" s="15"/>
    </row>
    <row r="38" spans="1:34" ht="18.75" hidden="1" customHeight="1" x14ac:dyDescent="0.35">
      <c r="A38" s="8"/>
      <c r="B38" s="8" t="s">
        <v>44</v>
      </c>
      <c r="C38" s="12"/>
      <c r="D38" s="8"/>
      <c r="E38" s="15">
        <v>0</v>
      </c>
      <c r="F38" s="15"/>
      <c r="G38" s="15" t="e">
        <f>+#REF!</f>
        <v>#REF!</v>
      </c>
      <c r="H38" s="15"/>
      <c r="I38" s="15" t="e">
        <f t="shared" si="1"/>
        <v>#REF!</v>
      </c>
      <c r="J38" s="15"/>
      <c r="K38" s="60" t="e">
        <f t="shared" si="2"/>
        <v>#REF!</v>
      </c>
      <c r="L38" s="23"/>
      <c r="M38" s="15">
        <v>0</v>
      </c>
      <c r="O38" s="15">
        <v>0</v>
      </c>
      <c r="Q38" s="15">
        <v>0</v>
      </c>
      <c r="S38" s="15">
        <f>+'BG-mayo 22'!E38</f>
        <v>0</v>
      </c>
      <c r="U38" s="15"/>
      <c r="V38" s="4"/>
      <c r="W38" s="15"/>
      <c r="Y38" s="15"/>
      <c r="AA38" s="15"/>
      <c r="AC38" s="15"/>
      <c r="AE38" s="15"/>
      <c r="AG38" s="15"/>
    </row>
    <row r="39" spans="1:34" ht="18.75" hidden="1" customHeight="1" x14ac:dyDescent="0.35">
      <c r="A39" s="8"/>
      <c r="B39" s="8" t="s">
        <v>43</v>
      </c>
      <c r="C39" s="12"/>
      <c r="D39" s="8"/>
      <c r="E39" s="15">
        <v>0</v>
      </c>
      <c r="F39" s="15"/>
      <c r="G39" s="15" t="e">
        <f>+#REF!</f>
        <v>#REF!</v>
      </c>
      <c r="H39" s="15"/>
      <c r="I39" s="15" t="e">
        <f t="shared" si="1"/>
        <v>#REF!</v>
      </c>
      <c r="J39" s="15"/>
      <c r="K39" s="60" t="e">
        <f t="shared" si="2"/>
        <v>#REF!</v>
      </c>
      <c r="L39" s="23"/>
      <c r="M39" s="15">
        <v>0</v>
      </c>
      <c r="O39" s="15">
        <v>0</v>
      </c>
      <c r="Q39" s="15">
        <v>0</v>
      </c>
      <c r="S39" s="15">
        <f>+'BG-mayo 22'!E39</f>
        <v>0</v>
      </c>
      <c r="U39" s="15"/>
      <c r="V39" s="4"/>
      <c r="W39" s="15"/>
      <c r="Y39" s="15"/>
      <c r="AA39" s="15"/>
      <c r="AC39" s="15"/>
      <c r="AE39" s="15"/>
      <c r="AG39" s="15"/>
    </row>
    <row r="40" spans="1:34" ht="18.75" hidden="1" customHeight="1" x14ac:dyDescent="0.35">
      <c r="A40" s="8"/>
      <c r="B40" s="8" t="s">
        <v>20</v>
      </c>
      <c r="C40" s="12"/>
      <c r="D40" s="8"/>
      <c r="E40" s="15">
        <v>0</v>
      </c>
      <c r="F40" s="15"/>
      <c r="G40" s="15" t="e">
        <f>+#REF!</f>
        <v>#REF!</v>
      </c>
      <c r="H40" s="15"/>
      <c r="I40" s="15" t="e">
        <f t="shared" si="1"/>
        <v>#REF!</v>
      </c>
      <c r="J40" s="15"/>
      <c r="K40" s="60" t="e">
        <f t="shared" si="2"/>
        <v>#REF!</v>
      </c>
      <c r="L40" s="23"/>
      <c r="M40" s="15">
        <v>0</v>
      </c>
      <c r="O40" s="15">
        <v>0</v>
      </c>
      <c r="Q40" s="15">
        <v>0</v>
      </c>
      <c r="S40" s="15">
        <f>+'BG-mayo 22'!E40</f>
        <v>0</v>
      </c>
      <c r="U40" s="15"/>
      <c r="V40" s="4"/>
      <c r="W40" s="15"/>
      <c r="Y40" s="15"/>
      <c r="AA40" s="15"/>
      <c r="AC40" s="15"/>
      <c r="AE40" s="15"/>
      <c r="AG40" s="15"/>
    </row>
    <row r="41" spans="1:34" ht="18.75" hidden="1" customHeight="1" x14ac:dyDescent="0.35">
      <c r="A41" s="8"/>
      <c r="B41" s="8" t="s">
        <v>42</v>
      </c>
      <c r="C41" s="12"/>
      <c r="D41" s="8"/>
      <c r="E41" s="31">
        <v>0</v>
      </c>
      <c r="F41" s="31"/>
      <c r="G41" s="15" t="e">
        <f>+#REF!</f>
        <v>#REF!</v>
      </c>
      <c r="H41" s="31"/>
      <c r="I41" s="15" t="e">
        <f t="shared" si="1"/>
        <v>#REF!</v>
      </c>
      <c r="J41" s="31"/>
      <c r="K41" s="60" t="e">
        <f t="shared" si="2"/>
        <v>#REF!</v>
      </c>
      <c r="L41" s="23"/>
      <c r="M41" s="15">
        <v>0</v>
      </c>
      <c r="O41" s="15">
        <v>0</v>
      </c>
      <c r="Q41" s="15">
        <v>0</v>
      </c>
      <c r="S41" s="15">
        <f>+'BG-mayo 22'!E41</f>
        <v>0</v>
      </c>
      <c r="U41" s="31"/>
      <c r="V41" s="4"/>
      <c r="W41" s="31"/>
      <c r="Y41" s="15"/>
      <c r="AA41" s="15"/>
      <c r="AC41" s="15"/>
      <c r="AE41" s="15"/>
      <c r="AG41" s="15"/>
    </row>
    <row r="42" spans="1:34" ht="18.75" customHeight="1" x14ac:dyDescent="0.35">
      <c r="A42" s="8"/>
      <c r="B42" s="8" t="s">
        <v>62</v>
      </c>
      <c r="C42" s="12"/>
      <c r="D42" s="8"/>
      <c r="E42" s="31">
        <v>451657.69</v>
      </c>
      <c r="F42" s="31"/>
      <c r="G42" s="15" t="e">
        <f>+#REF!</f>
        <v>#REF!</v>
      </c>
      <c r="H42" s="31"/>
      <c r="I42" s="15" t="e">
        <f t="shared" si="1"/>
        <v>#REF!</v>
      </c>
      <c r="J42" s="31"/>
      <c r="K42" s="60" t="e">
        <f t="shared" si="2"/>
        <v>#REF!</v>
      </c>
      <c r="L42" s="46"/>
      <c r="M42" s="15">
        <v>451657.69</v>
      </c>
      <c r="O42" s="15">
        <v>451657.69</v>
      </c>
      <c r="Q42" s="15">
        <v>264416.24</v>
      </c>
      <c r="S42" s="15">
        <f>+'BG-mayo 22'!E42</f>
        <v>4022669.76</v>
      </c>
      <c r="U42" s="31"/>
      <c r="V42" s="4"/>
      <c r="W42" s="31"/>
      <c r="Y42" s="15"/>
      <c r="AA42" s="15"/>
      <c r="AC42" s="15"/>
      <c r="AE42" s="15"/>
      <c r="AG42" s="15"/>
    </row>
    <row r="43" spans="1:34" ht="21.75" customHeight="1" x14ac:dyDescent="0.35">
      <c r="A43" s="8"/>
      <c r="B43" s="8" t="s">
        <v>61</v>
      </c>
      <c r="C43" s="12"/>
      <c r="D43" s="8"/>
      <c r="E43" s="31">
        <v>225449.14</v>
      </c>
      <c r="F43" s="31"/>
      <c r="G43" s="15" t="e">
        <f>+#REF!</f>
        <v>#REF!</v>
      </c>
      <c r="H43" s="31"/>
      <c r="I43" s="15" t="e">
        <f t="shared" si="1"/>
        <v>#REF!</v>
      </c>
      <c r="J43" s="31"/>
      <c r="K43" s="63" t="e">
        <f t="shared" si="2"/>
        <v>#REF!</v>
      </c>
      <c r="L43" s="23"/>
      <c r="M43" s="15">
        <v>772120.5</v>
      </c>
      <c r="O43" s="15">
        <v>796685.5</v>
      </c>
      <c r="Q43" s="15">
        <v>1158026.69</v>
      </c>
      <c r="S43" s="15">
        <f>+'BG-mayo 22'!E43</f>
        <v>731197.5</v>
      </c>
      <c r="U43" s="31"/>
      <c r="V43" s="4"/>
      <c r="W43" s="31"/>
      <c r="Y43" s="15"/>
      <c r="AA43" s="15"/>
      <c r="AC43" s="15"/>
      <c r="AE43" s="15"/>
      <c r="AG43" s="15"/>
    </row>
    <row r="44" spans="1:34" ht="23.25" x14ac:dyDescent="0.35">
      <c r="A44" s="8"/>
      <c r="B44" s="12" t="s">
        <v>57</v>
      </c>
      <c r="C44" s="12"/>
      <c r="D44" s="8"/>
      <c r="E44" s="32">
        <f>SUM(E35:E43)</f>
        <v>3016508.83</v>
      </c>
      <c r="F44" s="21"/>
      <c r="G44" s="32" t="e">
        <f>SUM(G35:G43)</f>
        <v>#REF!</v>
      </c>
      <c r="H44" s="21"/>
      <c r="I44" s="32" t="e">
        <f>SUM(I35:I43)</f>
        <v>#REF!</v>
      </c>
      <c r="J44" s="21"/>
      <c r="K44" s="62" t="e">
        <f t="shared" si="2"/>
        <v>#REF!</v>
      </c>
      <c r="L44" s="28"/>
      <c r="M44" s="32">
        <f>SUM(M35:M43)</f>
        <v>4474781.72</v>
      </c>
      <c r="O44" s="32">
        <f>SUM(O35:O43)</f>
        <v>5900277.5</v>
      </c>
      <c r="Q44" s="32">
        <f>SUM(Q35:Q43)</f>
        <v>6277358.6699999999</v>
      </c>
      <c r="S44" s="32">
        <f>SUM(S35:S43)</f>
        <v>5807637.1200000001</v>
      </c>
      <c r="U44" s="32">
        <f>SUM(U35:U43)</f>
        <v>0</v>
      </c>
      <c r="V44" s="4"/>
      <c r="W44" s="32">
        <f>SUM(W35:W43)</f>
        <v>0</v>
      </c>
      <c r="Y44" s="32">
        <f>SUM(Y35:Y43)</f>
        <v>0</v>
      </c>
      <c r="AA44" s="32">
        <f>SUM(AA35:AA43)</f>
        <v>0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6"/>
    </row>
    <row r="45" spans="1:34" ht="23.25" x14ac:dyDescent="0.35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7"/>
    </row>
    <row r="46" spans="1:34" ht="23.25" x14ac:dyDescent="0.35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3.25" x14ac:dyDescent="0.35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3.25" x14ac:dyDescent="0.35">
      <c r="A48" s="8"/>
      <c r="B48" s="8" t="s">
        <v>52</v>
      </c>
      <c r="C48" s="12"/>
      <c r="D48" s="8"/>
      <c r="E48" s="15">
        <v>963449.55999999994</v>
      </c>
      <c r="F48" s="15"/>
      <c r="G48" s="15" t="e">
        <f>+#REF!</f>
        <v>#REF!</v>
      </c>
      <c r="H48" s="15"/>
      <c r="I48" s="15" t="e">
        <f>+G48-E48</f>
        <v>#REF!</v>
      </c>
      <c r="J48" s="15"/>
      <c r="K48" s="60" t="e">
        <f>+I48/G48</f>
        <v>#REF!</v>
      </c>
      <c r="L48" s="34"/>
      <c r="M48" s="15">
        <v>1224914.73</v>
      </c>
      <c r="O48" s="15">
        <v>1211709.3700000001</v>
      </c>
      <c r="Q48" s="15">
        <v>188768.56</v>
      </c>
      <c r="S48" s="15">
        <f>+'BG-mayo 22'!E48</f>
        <v>2475862.8429999999</v>
      </c>
      <c r="U48" s="15"/>
      <c r="W48" s="15"/>
      <c r="Y48" s="15"/>
      <c r="AA48" s="15"/>
      <c r="AC48" s="15"/>
      <c r="AE48" s="15"/>
      <c r="AG48" s="15"/>
      <c r="AH48" s="66"/>
    </row>
    <row r="49" spans="1:34" ht="18.75" hidden="1" customHeight="1" x14ac:dyDescent="0.35">
      <c r="A49" s="8"/>
      <c r="B49" s="8" t="s">
        <v>54</v>
      </c>
      <c r="C49" s="12"/>
      <c r="D49" s="8"/>
      <c r="E49" s="15">
        <v>0</v>
      </c>
      <c r="F49" s="15"/>
      <c r="G49" s="15" t="e">
        <f>+#REF!</f>
        <v>#REF!</v>
      </c>
      <c r="H49" s="15"/>
      <c r="I49" s="15" t="e">
        <f>+G49-E49</f>
        <v>#REF!</v>
      </c>
      <c r="J49" s="15"/>
      <c r="K49" s="63" t="e">
        <f>+I49/G49</f>
        <v>#REF!</v>
      </c>
      <c r="L49" s="35"/>
      <c r="M49" s="15">
        <v>0</v>
      </c>
      <c r="O49" s="15">
        <v>0</v>
      </c>
      <c r="Q49" s="15">
        <v>0</v>
      </c>
      <c r="S49" s="15">
        <f>+'BG-mayo 22'!E49</f>
        <v>0</v>
      </c>
      <c r="U49" s="15"/>
      <c r="W49" s="15"/>
      <c r="Y49" s="15"/>
      <c r="AA49" s="15"/>
      <c r="AC49" s="15"/>
      <c r="AE49" s="15"/>
      <c r="AG49" s="15"/>
      <c r="AH49" s="67"/>
    </row>
    <row r="50" spans="1:34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15" t="e">
        <f>+#REF!</f>
        <v>#REF!</v>
      </c>
      <c r="H50" s="15"/>
      <c r="I50" s="15"/>
      <c r="J50" s="15"/>
      <c r="K50" s="60"/>
      <c r="L50" s="35"/>
      <c r="M50" s="15">
        <v>25545000</v>
      </c>
      <c r="O50" s="15">
        <v>25545000</v>
      </c>
      <c r="Q50" s="15">
        <v>25545000</v>
      </c>
      <c r="S50" s="15">
        <f>+'BG-mayo 22'!E50</f>
        <v>25545000</v>
      </c>
      <c r="U50" s="15"/>
      <c r="W50" s="15"/>
      <c r="Y50" s="15"/>
      <c r="AA50" s="15"/>
      <c r="AC50" s="15"/>
      <c r="AE50" s="15"/>
      <c r="AG50" s="15"/>
      <c r="AH50" s="67"/>
    </row>
    <row r="51" spans="1:34" ht="23.25" x14ac:dyDescent="0.35">
      <c r="A51" s="8"/>
      <c r="B51" s="8" t="s">
        <v>55</v>
      </c>
      <c r="C51" s="12"/>
      <c r="D51" s="8"/>
      <c r="E51" s="30">
        <v>24863698.149999999</v>
      </c>
      <c r="F51" s="30"/>
      <c r="G51" s="15" t="e">
        <f>+#REF!</f>
        <v>#REF!</v>
      </c>
      <c r="H51" s="30"/>
      <c r="I51" s="15" t="e">
        <f>+G51-E51</f>
        <v>#REF!</v>
      </c>
      <c r="J51" s="30"/>
      <c r="K51" s="60" t="e">
        <f>+I51/G51</f>
        <v>#REF!</v>
      </c>
      <c r="L51" s="36"/>
      <c r="M51" s="15">
        <v>25620388.559999999</v>
      </c>
      <c r="N51" s="4"/>
      <c r="O51" s="15">
        <v>25620388.559999999</v>
      </c>
      <c r="Q51" s="15">
        <v>26541242.440000001</v>
      </c>
      <c r="S51" s="15">
        <f>+'BG-mayo 22'!E51</f>
        <v>25635636.34</v>
      </c>
      <c r="U51" s="30"/>
      <c r="W51" s="30"/>
      <c r="Y51" s="15"/>
      <c r="AA51" s="15"/>
      <c r="AC51" s="15"/>
      <c r="AE51" s="15"/>
      <c r="AG51" s="15"/>
      <c r="AH51" s="66"/>
    </row>
    <row r="52" spans="1:34" ht="23.25" customHeight="1" x14ac:dyDescent="0.35">
      <c r="A52" s="8"/>
      <c r="B52" s="33" t="s">
        <v>58</v>
      </c>
      <c r="C52" s="12"/>
      <c r="D52" s="8"/>
      <c r="E52" s="32">
        <f>+E48+E51+E50</f>
        <v>51372147.709999993</v>
      </c>
      <c r="F52" s="21"/>
      <c r="G52" s="32" t="e">
        <f>+G48+G51+G50</f>
        <v>#REF!</v>
      </c>
      <c r="H52" s="21"/>
      <c r="I52" s="32" t="e">
        <f>+I48+I51</f>
        <v>#REF!</v>
      </c>
      <c r="J52" s="21"/>
      <c r="K52" s="64" t="e">
        <f>+I52/G52</f>
        <v>#REF!</v>
      </c>
      <c r="L52" s="50"/>
      <c r="M52" s="32">
        <f>+M48+M51+M50</f>
        <v>52390303.289999999</v>
      </c>
      <c r="N52" s="4"/>
      <c r="O52" s="32">
        <f>+O48+O51+O50</f>
        <v>52377097.93</v>
      </c>
      <c r="Q52" s="32">
        <f>+Q48+Q51</f>
        <v>26730011</v>
      </c>
      <c r="S52" s="32">
        <f>+S48+S51</f>
        <v>28111499.182999998</v>
      </c>
      <c r="U52" s="32">
        <f>+U48+U51</f>
        <v>0</v>
      </c>
      <c r="W52" s="32">
        <f>+W48+W51</f>
        <v>0</v>
      </c>
      <c r="Y52" s="32">
        <f>+Y48+Y51</f>
        <v>0</v>
      </c>
      <c r="AA52" s="32">
        <f>+AA48+AA51</f>
        <v>0</v>
      </c>
      <c r="AC52" s="32">
        <f>+AC48+AC51</f>
        <v>0</v>
      </c>
      <c r="AE52" s="32">
        <f>+AE48+AE51+AE50</f>
        <v>0</v>
      </c>
      <c r="AG52" s="32">
        <f>+AG48+AG51</f>
        <v>0</v>
      </c>
      <c r="AH52" s="67"/>
    </row>
    <row r="53" spans="1:34" ht="23.25" hidden="1" x14ac:dyDescent="0.35">
      <c r="A53" s="8"/>
      <c r="B53" s="37"/>
      <c r="C53" s="12"/>
      <c r="D53" s="8"/>
      <c r="E53" s="15"/>
      <c r="F53" s="15"/>
      <c r="G53" s="15"/>
      <c r="H53" s="15"/>
      <c r="I53" s="15"/>
      <c r="J53" s="15"/>
      <c r="K53" s="15"/>
      <c r="L53" s="35"/>
      <c r="M53" s="15"/>
      <c r="O53" s="15"/>
      <c r="Q53" s="15"/>
      <c r="S53" s="15"/>
      <c r="U53" s="15"/>
      <c r="W53" s="15"/>
      <c r="Y53" s="15"/>
      <c r="AA53" s="15"/>
      <c r="AC53" s="15"/>
      <c r="AE53" s="15"/>
      <c r="AG53" s="15"/>
    </row>
    <row r="54" spans="1:34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35">
      <c r="A57" s="8"/>
      <c r="B57" s="8" t="s">
        <v>39</v>
      </c>
      <c r="C57" s="8"/>
      <c r="D57" s="8"/>
      <c r="E57" s="15">
        <v>0</v>
      </c>
      <c r="F57" s="15"/>
      <c r="G57" s="15">
        <v>0</v>
      </c>
      <c r="H57" s="15"/>
      <c r="I57" s="15">
        <v>0</v>
      </c>
      <c r="J57" s="15"/>
      <c r="K57" s="15"/>
      <c r="L57" s="35"/>
      <c r="M57" s="15">
        <v>0</v>
      </c>
      <c r="O57" s="15">
        <v>0</v>
      </c>
      <c r="Q57" s="15">
        <v>0</v>
      </c>
      <c r="S57" s="15">
        <v>0</v>
      </c>
      <c r="U57" s="15">
        <v>0</v>
      </c>
      <c r="W57" s="15">
        <v>0</v>
      </c>
      <c r="Y57" s="15">
        <v>0</v>
      </c>
      <c r="AA57" s="15">
        <v>0</v>
      </c>
      <c r="AC57" s="15">
        <v>0</v>
      </c>
      <c r="AE57" s="15">
        <v>0</v>
      </c>
      <c r="AG57" s="15">
        <v>0</v>
      </c>
    </row>
    <row r="58" spans="1:34" ht="18.75" hidden="1" customHeight="1" x14ac:dyDescent="0.35">
      <c r="A58" s="8"/>
      <c r="B58" s="37"/>
      <c r="C58" s="8"/>
      <c r="D58" s="8"/>
      <c r="E58" s="32">
        <v>0</v>
      </c>
      <c r="F58" s="21"/>
      <c r="G58" s="32">
        <f>SUM(G54:G57)</f>
        <v>0</v>
      </c>
      <c r="H58" s="21"/>
      <c r="I58" s="32">
        <f>SUM(I54:I57)</f>
        <v>0</v>
      </c>
      <c r="J58" s="21"/>
      <c r="K58" s="21"/>
      <c r="L58" s="35"/>
      <c r="M58" s="32">
        <f>SUM(M54:M57)</f>
        <v>0</v>
      </c>
      <c r="O58" s="32">
        <f>SUM(O54:O57)</f>
        <v>0</v>
      </c>
      <c r="Q58" s="32">
        <f>SUM(Q54:Q57)</f>
        <v>0</v>
      </c>
      <c r="S58" s="32">
        <f>SUM(S54:S57)</f>
        <v>0</v>
      </c>
      <c r="U58" s="32">
        <f>SUM(U54:U57)</f>
        <v>0</v>
      </c>
      <c r="W58" s="32">
        <f>SUM(W54:W57)</f>
        <v>0</v>
      </c>
      <c r="Y58" s="32">
        <f>SUM(Y54:Y57)</f>
        <v>0</v>
      </c>
      <c r="AA58" s="32">
        <f>SUM(AA54:AA57)</f>
        <v>0</v>
      </c>
      <c r="AC58" s="32">
        <f>SUM(AC54:AC57)</f>
        <v>0</v>
      </c>
      <c r="AE58" s="32">
        <f>SUM(AE54:AE57)</f>
        <v>0</v>
      </c>
      <c r="AG58" s="32">
        <f>SUM(AG54:AG57)</f>
        <v>0</v>
      </c>
    </row>
    <row r="59" spans="1:34" ht="23.25" x14ac:dyDescent="0.35">
      <c r="A59" s="8"/>
      <c r="B59" s="8"/>
      <c r="C59" s="8"/>
      <c r="D59" s="8"/>
      <c r="E59" s="15"/>
      <c r="F59" s="15"/>
      <c r="G59" s="15"/>
      <c r="H59" s="15"/>
      <c r="I59" s="15"/>
      <c r="J59" s="15"/>
      <c r="K59" s="15"/>
      <c r="L59" s="35"/>
      <c r="M59" s="15"/>
      <c r="O59" s="15"/>
      <c r="Q59" s="15"/>
      <c r="S59" s="15"/>
      <c r="U59" s="15"/>
      <c r="W59" s="15"/>
      <c r="Y59" s="15"/>
      <c r="AA59" s="15"/>
      <c r="AC59" s="15"/>
      <c r="AE59" s="15"/>
      <c r="AG59" s="15"/>
    </row>
    <row r="60" spans="1:34" ht="24" thickBot="1" x14ac:dyDescent="0.4">
      <c r="A60" s="8"/>
      <c r="B60" s="12" t="s">
        <v>26</v>
      </c>
      <c r="C60" s="8"/>
      <c r="D60" s="8"/>
      <c r="E60" s="20">
        <f>+E44+E52</f>
        <v>54388656.539999992</v>
      </c>
      <c r="F60" s="21"/>
      <c r="G60" s="20" t="e">
        <f>+G44+G52</f>
        <v>#REF!</v>
      </c>
      <c r="H60" s="21"/>
      <c r="I60" s="20" t="e">
        <f>+I44+I52</f>
        <v>#REF!</v>
      </c>
      <c r="J60" s="21"/>
      <c r="K60" s="61" t="e">
        <f>+I60/G60</f>
        <v>#REF!</v>
      </c>
      <c r="L60" s="50"/>
      <c r="M60" s="20">
        <f>+M44+M52</f>
        <v>56865085.009999998</v>
      </c>
      <c r="N60" s="4"/>
      <c r="O60" s="20">
        <f>+O44+O52</f>
        <v>58277375.43</v>
      </c>
      <c r="Q60" s="20">
        <f>+Q44+Q52</f>
        <v>33007369.670000002</v>
      </c>
      <c r="S60" s="20">
        <f>+S44+S52</f>
        <v>33919136.302999996</v>
      </c>
      <c r="U60" s="20">
        <f>+U44+U52</f>
        <v>0</v>
      </c>
      <c r="W60" s="20">
        <f>+W44+W52</f>
        <v>0</v>
      </c>
      <c r="Y60" s="20">
        <f>+Y44+Y52</f>
        <v>0</v>
      </c>
      <c r="AA60" s="20">
        <f>+AA44+AA52</f>
        <v>0</v>
      </c>
      <c r="AC60" s="20">
        <f>+AC44+AC52</f>
        <v>0</v>
      </c>
      <c r="AE60" s="20">
        <f>+AE44+AE52</f>
        <v>0</v>
      </c>
      <c r="AG60" s="20">
        <f>+AG44+AG52</f>
        <v>0</v>
      </c>
    </row>
    <row r="61" spans="1:34" ht="21.75" customHeight="1" thickTop="1" x14ac:dyDescent="0.35">
      <c r="A61" s="8"/>
      <c r="B61" s="8"/>
      <c r="C61" s="12"/>
      <c r="D61" s="8"/>
      <c r="E61" s="15"/>
      <c r="F61" s="15"/>
      <c r="G61" s="15"/>
      <c r="H61" s="15"/>
      <c r="I61" s="15"/>
      <c r="J61" s="15"/>
      <c r="K61" s="15"/>
      <c r="L61" s="23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3.25" x14ac:dyDescent="0.35">
      <c r="A62" s="8"/>
      <c r="B62" s="12" t="s">
        <v>50</v>
      </c>
      <c r="C62" s="8"/>
      <c r="D62" s="8"/>
      <c r="E62" s="15"/>
      <c r="F62" s="15"/>
      <c r="G62" s="15"/>
      <c r="H62" s="15"/>
      <c r="I62" s="15"/>
      <c r="J62" s="15"/>
      <c r="K62" s="15"/>
      <c r="L62" s="46"/>
      <c r="M62" s="15"/>
      <c r="O62" s="15"/>
      <c r="Q62" s="15"/>
      <c r="S62" s="15"/>
      <c r="U62" s="15"/>
      <c r="W62" s="15"/>
      <c r="Y62" s="15"/>
      <c r="AA62" s="15"/>
      <c r="AC62" s="15"/>
      <c r="AE62" s="15"/>
      <c r="AG62" s="15"/>
    </row>
    <row r="63" spans="1:34" ht="23.25" x14ac:dyDescent="0.35">
      <c r="A63" s="8"/>
      <c r="B63" s="12"/>
      <c r="C63" s="8"/>
      <c r="D63" s="8"/>
      <c r="E63" s="38"/>
      <c r="F63" s="38"/>
      <c r="G63" s="38"/>
      <c r="H63" s="38"/>
      <c r="I63" s="38"/>
      <c r="J63" s="38"/>
      <c r="K63" s="38"/>
      <c r="L63" s="23"/>
      <c r="M63" s="38"/>
      <c r="N63" s="5"/>
      <c r="O63" s="38"/>
      <c r="Q63" s="38"/>
      <c r="S63" s="38"/>
      <c r="U63" s="38"/>
      <c r="W63" s="38"/>
      <c r="Y63" s="38"/>
      <c r="AA63" s="38"/>
      <c r="AC63" s="38"/>
      <c r="AE63" s="38"/>
      <c r="AG63" s="38"/>
    </row>
    <row r="64" spans="1:34" ht="23.25" x14ac:dyDescent="0.35">
      <c r="A64" s="8"/>
      <c r="B64" s="8" t="s">
        <v>36</v>
      </c>
      <c r="C64" s="8"/>
      <c r="D64" s="8"/>
      <c r="E64" s="39">
        <f>+E29-E60</f>
        <v>965585122.34000003</v>
      </c>
      <c r="F64" s="39"/>
      <c r="G64" s="39" t="e">
        <f>+G29-G60</f>
        <v>#REF!</v>
      </c>
      <c r="H64" s="39"/>
      <c r="I64" s="39" t="e">
        <f>+I29-I60</f>
        <v>#REF!</v>
      </c>
      <c r="J64" s="39"/>
      <c r="K64" s="60" t="e">
        <f>+I64/G64</f>
        <v>#REF!</v>
      </c>
      <c r="L64" s="22"/>
      <c r="M64" s="39">
        <v>972227074.88000011</v>
      </c>
      <c r="N64" s="4"/>
      <c r="O64" s="39">
        <v>975366227.59000015</v>
      </c>
      <c r="Q64" s="39">
        <v>995515365.35000014</v>
      </c>
      <c r="S64" s="39">
        <f>+S29-S60</f>
        <v>994627030.03700006</v>
      </c>
      <c r="U64" s="39">
        <f>+U29-U60</f>
        <v>0</v>
      </c>
      <c r="W64" s="39">
        <f>+W29-W60</f>
        <v>0</v>
      </c>
      <c r="Y64" s="39">
        <f>+Y29-Y60</f>
        <v>0</v>
      </c>
      <c r="AA64" s="39">
        <f>+AA29-AA60</f>
        <v>0</v>
      </c>
      <c r="AC64" s="39">
        <f>+AC29-AC60</f>
        <v>0</v>
      </c>
      <c r="AE64" s="39">
        <f>+AE29-AE60</f>
        <v>0</v>
      </c>
      <c r="AG64" s="39">
        <f>+AG29-AG60</f>
        <v>0</v>
      </c>
    </row>
    <row r="65" spans="1:33" ht="18.75" hidden="1" customHeight="1" x14ac:dyDescent="0.35">
      <c r="A65" s="8"/>
      <c r="B65" s="8" t="s">
        <v>27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35">
      <c r="A66" s="8"/>
      <c r="B66" s="8" t="s">
        <v>28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18.75" hidden="1" customHeight="1" x14ac:dyDescent="0.35">
      <c r="A67" s="8"/>
      <c r="B67" s="8" t="s">
        <v>38</v>
      </c>
      <c r="C67" s="8"/>
      <c r="D67" s="8"/>
      <c r="E67" s="38"/>
      <c r="F67" s="38"/>
      <c r="G67" s="38"/>
      <c r="H67" s="38"/>
      <c r="I67" s="38"/>
      <c r="J67" s="38"/>
      <c r="K67" s="38"/>
      <c r="L67" s="18"/>
      <c r="M67" s="38"/>
      <c r="O67" s="38"/>
      <c r="Q67" s="38"/>
      <c r="S67" s="38"/>
      <c r="U67" s="38"/>
      <c r="W67" s="38"/>
      <c r="Y67" s="38"/>
      <c r="AA67" s="38"/>
      <c r="AC67" s="38"/>
      <c r="AE67" s="38"/>
      <c r="AG67" s="38"/>
    </row>
    <row r="68" spans="1:33" ht="24" thickBot="1" x14ac:dyDescent="0.4">
      <c r="A68" s="8"/>
      <c r="B68" s="12" t="s">
        <v>51</v>
      </c>
      <c r="C68" s="12"/>
      <c r="D68" s="8"/>
      <c r="E68" s="40">
        <f>+E64</f>
        <v>965585122.34000003</v>
      </c>
      <c r="F68" s="57"/>
      <c r="G68" s="40" t="e">
        <f>+G64</f>
        <v>#REF!</v>
      </c>
      <c r="H68" s="57"/>
      <c r="I68" s="40" t="e">
        <f>+I64</f>
        <v>#REF!</v>
      </c>
      <c r="J68" s="57"/>
      <c r="K68" s="61" t="e">
        <f>+I68/G68</f>
        <v>#REF!</v>
      </c>
      <c r="L68" s="22"/>
      <c r="M68" s="40">
        <f>+M64</f>
        <v>972227074.88000011</v>
      </c>
      <c r="O68" s="40">
        <f>+O64</f>
        <v>975366227.59000015</v>
      </c>
      <c r="Q68" s="40">
        <f>+Q64</f>
        <v>995515365.35000014</v>
      </c>
      <c r="S68" s="40">
        <f>+S64</f>
        <v>994627030.03700006</v>
      </c>
      <c r="U68" s="40">
        <f>+U64</f>
        <v>0</v>
      </c>
      <c r="W68" s="40">
        <f>+W64</f>
        <v>0</v>
      </c>
      <c r="Y68" s="40">
        <f>+Y64</f>
        <v>0</v>
      </c>
      <c r="AA68" s="40">
        <f>+AA64</f>
        <v>0</v>
      </c>
      <c r="AC68" s="40">
        <f>+AC64</f>
        <v>0</v>
      </c>
      <c r="AE68" s="40">
        <f>+AE64</f>
        <v>0</v>
      </c>
      <c r="AG68" s="40">
        <f>+AG64</f>
        <v>0</v>
      </c>
    </row>
    <row r="69" spans="1:33" ht="24" thickTop="1" x14ac:dyDescent="0.35">
      <c r="A69" s="8"/>
      <c r="B69" s="8"/>
      <c r="C69" s="8"/>
      <c r="D69" s="8"/>
      <c r="E69" s="39"/>
      <c r="F69" s="39"/>
      <c r="G69" s="39"/>
      <c r="H69" s="39"/>
      <c r="I69" s="39"/>
      <c r="J69" s="39"/>
      <c r="K69" s="39"/>
      <c r="L69" s="18"/>
      <c r="M69" s="39"/>
      <c r="O69" s="39"/>
      <c r="Q69" s="39"/>
      <c r="S69" s="39"/>
      <c r="U69" s="39"/>
      <c r="W69" s="39"/>
      <c r="Y69" s="39"/>
      <c r="AA69" s="39"/>
      <c r="AC69" s="39"/>
      <c r="AE69" s="39"/>
      <c r="AG69" s="39"/>
    </row>
    <row r="70" spans="1:33" ht="24" thickBot="1" x14ac:dyDescent="0.4">
      <c r="A70" s="8"/>
      <c r="B70" s="12" t="s">
        <v>37</v>
      </c>
      <c r="C70" s="12"/>
      <c r="D70" s="8"/>
      <c r="E70" s="40">
        <f>+E60+E68</f>
        <v>1019973778.88</v>
      </c>
      <c r="F70" s="57"/>
      <c r="G70" s="40" t="e">
        <f>+G60+G68</f>
        <v>#REF!</v>
      </c>
      <c r="H70" s="57"/>
      <c r="I70" s="40" t="e">
        <f>+I60+I68</f>
        <v>#REF!</v>
      </c>
      <c r="J70" s="57"/>
      <c r="K70" s="61" t="e">
        <f>+I70/G70</f>
        <v>#REF!</v>
      </c>
      <c r="L70" s="41"/>
      <c r="M70" s="40">
        <f>+M60+M68</f>
        <v>1029092159.8900001</v>
      </c>
      <c r="O70" s="40">
        <f>+O60+O68</f>
        <v>1033643603.0200001</v>
      </c>
      <c r="Q70" s="40">
        <f>+Q60+Q68</f>
        <v>1028522735.0200001</v>
      </c>
      <c r="S70" s="40">
        <f>+S60+S68</f>
        <v>1028546166.34</v>
      </c>
      <c r="U70" s="40">
        <f>+U60+U68</f>
        <v>0</v>
      </c>
      <c r="W70" s="40">
        <f>+W60+W68</f>
        <v>0</v>
      </c>
      <c r="Y70" s="40">
        <f>+Y60+Y68</f>
        <v>0</v>
      </c>
      <c r="AA70" s="40">
        <f>+AA60+AA68</f>
        <v>0</v>
      </c>
      <c r="AC70" s="40">
        <f>+AC60+AC68</f>
        <v>0</v>
      </c>
      <c r="AE70" s="40">
        <f>+AE60+AE68</f>
        <v>0</v>
      </c>
      <c r="AG70" s="40">
        <f>+AG60+AG68</f>
        <v>0</v>
      </c>
    </row>
    <row r="71" spans="1:33" ht="24" thickTop="1" x14ac:dyDescent="0.35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3.25" x14ac:dyDescent="0.35">
      <c r="A72" s="8"/>
      <c r="B72" s="12"/>
      <c r="C72" s="12"/>
      <c r="D72" s="8"/>
      <c r="E72" s="57"/>
      <c r="F72" s="57"/>
      <c r="G72" s="57"/>
      <c r="H72" s="57"/>
      <c r="I72" s="57"/>
      <c r="J72" s="57"/>
      <c r="K72" s="62"/>
      <c r="L72" s="41"/>
      <c r="M72" s="57"/>
      <c r="O72" s="57"/>
      <c r="Q72" s="57"/>
      <c r="S72" s="57"/>
      <c r="U72" s="57"/>
      <c r="W72" s="57"/>
      <c r="Y72" s="57"/>
      <c r="AA72" s="57"/>
      <c r="AC72" s="57"/>
      <c r="AE72" s="57"/>
      <c r="AG72" s="57"/>
    </row>
    <row r="73" spans="1:33" ht="23.25" x14ac:dyDescent="0.35">
      <c r="A73" s="8"/>
      <c r="B73" s="12"/>
      <c r="C73" s="12"/>
      <c r="D73" s="8"/>
      <c r="E73" s="57"/>
      <c r="F73" s="57"/>
      <c r="G73" s="57"/>
      <c r="H73" s="57"/>
      <c r="I73" s="57"/>
      <c r="J73" s="57"/>
      <c r="K73" s="62"/>
      <c r="L73" s="41"/>
      <c r="M73" s="57"/>
      <c r="O73" s="57"/>
      <c r="Q73" s="57"/>
      <c r="S73" s="57"/>
      <c r="U73" s="57"/>
      <c r="W73" s="57"/>
      <c r="Y73" s="57"/>
      <c r="AA73" s="57"/>
      <c r="AC73" s="57"/>
      <c r="AE73" s="57"/>
      <c r="AG73" s="57"/>
    </row>
    <row r="74" spans="1:33" ht="23.25" x14ac:dyDescent="0.35">
      <c r="A74" s="8"/>
      <c r="B74" s="3"/>
      <c r="C74" s="3"/>
      <c r="F74" s="23"/>
      <c r="G74" s="9"/>
      <c r="H74" s="9"/>
      <c r="I74" s="45" t="s">
        <v>59</v>
      </c>
      <c r="J74" s="9"/>
      <c r="K74" s="9"/>
      <c r="L74" s="23"/>
      <c r="Q74" s="9"/>
      <c r="AG74" s="1"/>
    </row>
    <row r="75" spans="1:33" ht="23.25" x14ac:dyDescent="0.35">
      <c r="A75" s="8"/>
      <c r="C75" s="3"/>
      <c r="D75" s="3" t="s">
        <v>79</v>
      </c>
      <c r="F75" s="23"/>
      <c r="H75" s="48"/>
      <c r="I75" s="48" t="s">
        <v>66</v>
      </c>
      <c r="J75" s="48"/>
      <c r="K75" s="48"/>
      <c r="L75" s="23"/>
      <c r="N75" s="1" t="s">
        <v>76</v>
      </c>
      <c r="Q75" s="48"/>
    </row>
    <row r="76" spans="1:33" ht="23.25" x14ac:dyDescent="0.35">
      <c r="A76" s="8"/>
      <c r="C76" s="51"/>
      <c r="D76" s="51" t="s">
        <v>74</v>
      </c>
      <c r="F76" s="23"/>
      <c r="H76" s="48"/>
      <c r="I76" s="48"/>
      <c r="J76" s="48"/>
      <c r="K76" s="48"/>
      <c r="L76" s="23"/>
      <c r="N76" s="9" t="s">
        <v>77</v>
      </c>
    </row>
    <row r="77" spans="1:33" ht="23.25" x14ac:dyDescent="0.35">
      <c r="A77" s="8"/>
      <c r="C77" s="23"/>
      <c r="D77" s="23" t="s">
        <v>75</v>
      </c>
      <c r="F77" s="23"/>
      <c r="H77" s="46"/>
      <c r="I77" s="46"/>
      <c r="J77" s="46"/>
      <c r="K77" s="46"/>
      <c r="L77" s="23"/>
      <c r="N77" s="23" t="s">
        <v>78</v>
      </c>
      <c r="O77" s="54"/>
    </row>
    <row r="78" spans="1:33" ht="20.25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O78" s="55"/>
    </row>
    <row r="79" spans="1:33" ht="20.25" x14ac:dyDescent="0.3">
      <c r="A79" s="6"/>
      <c r="B79" s="6"/>
      <c r="C79" s="6"/>
      <c r="D79" s="6"/>
      <c r="E79" s="6"/>
      <c r="F79" s="6"/>
      <c r="G79" s="7"/>
      <c r="H79" s="7"/>
      <c r="I79" s="7"/>
      <c r="J79" s="7"/>
      <c r="K79" s="7"/>
      <c r="L79" s="6"/>
      <c r="O79" s="56"/>
    </row>
  </sheetData>
  <mergeCells count="4">
    <mergeCell ref="B4:AG4"/>
    <mergeCell ref="B5:AG5"/>
    <mergeCell ref="B6:AG6"/>
    <mergeCell ref="B3:AG3"/>
  </mergeCells>
  <pageMargins left="1.1023622047244095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BG-mayo 22</vt:lpstr>
      <vt:lpstr>COMPARATIVO</vt:lpstr>
      <vt:lpstr>'BG-mayo 22'!Área_de_impresión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2022-06-09T14:59:37Z</cp:lastPrinted>
  <dcterms:created xsi:type="dcterms:W3CDTF">2019-06-05T14:57:17Z</dcterms:created>
  <dcterms:modified xsi:type="dcterms:W3CDTF">2022-06-10T19:36:11Z</dcterms:modified>
</cp:coreProperties>
</file>