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29040" windowHeight="15840"/>
  </bookViews>
  <sheets>
    <sheet name="BG-Marzo 22" sheetId="28" r:id="rId1"/>
    <sheet name="COMPARATIVO" sheetId="14" r:id="rId2"/>
  </sheets>
  <definedNames>
    <definedName name="_xlnm.Print_Area" localSheetId="0">'BG-Marzo 22'!$A$4:$G$80</definedName>
    <definedName name="_xlnm.Print_Area" localSheetId="1">COMPARATIVO!$B$1:$AG$75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14" l="1"/>
  <c r="E35" i="28"/>
  <c r="F68" i="28"/>
  <c r="F58" i="28"/>
  <c r="F60" i="28" s="1"/>
  <c r="F70" i="28" s="1"/>
  <c r="E58" i="28"/>
  <c r="E52" i="28"/>
  <c r="E44" i="28"/>
  <c r="E60" i="28" s="1"/>
  <c r="F27" i="28"/>
  <c r="E27" i="28"/>
  <c r="F17" i="28"/>
  <c r="F29" i="28" s="1"/>
  <c r="M52" i="14"/>
  <c r="E52" i="14"/>
  <c r="G52" i="14"/>
  <c r="E44" i="14" l="1"/>
  <c r="E60" i="14" s="1"/>
  <c r="E27" i="14"/>
  <c r="E17" i="14"/>
  <c r="E29" i="14" l="1"/>
  <c r="E64" i="14"/>
  <c r="E68" i="14" s="1"/>
  <c r="E70" i="14" s="1"/>
  <c r="AE52" i="14" l="1"/>
  <c r="I58" i="14" l="1"/>
  <c r="AG58" i="14"/>
  <c r="AG52" i="14"/>
  <c r="AG44" i="14"/>
  <c r="AG27" i="14"/>
  <c r="AG17" i="14"/>
  <c r="AE58" i="14"/>
  <c r="AE44" i="14"/>
  <c r="AE27" i="14"/>
  <c r="AC58" i="14"/>
  <c r="AC52" i="14"/>
  <c r="AC44" i="14"/>
  <c r="AC27" i="14"/>
  <c r="AC17" i="14"/>
  <c r="AA58" i="14"/>
  <c r="AA52" i="14"/>
  <c r="AA44" i="14"/>
  <c r="AA27" i="14"/>
  <c r="Y58" i="14"/>
  <c r="Y52" i="14"/>
  <c r="Y44" i="14"/>
  <c r="Y27" i="14"/>
  <c r="Y17" i="14"/>
  <c r="W58" i="14"/>
  <c r="W52" i="14"/>
  <c r="W44" i="14"/>
  <c r="W27" i="14"/>
  <c r="W17" i="14"/>
  <c r="U58" i="14"/>
  <c r="U52" i="14"/>
  <c r="U44" i="14"/>
  <c r="U27" i="14"/>
  <c r="U17" i="14"/>
  <c r="S58" i="14"/>
  <c r="S52" i="14"/>
  <c r="S44" i="14"/>
  <c r="S27" i="14"/>
  <c r="S17" i="14"/>
  <c r="Q58" i="14"/>
  <c r="Q52" i="14"/>
  <c r="Q44" i="14"/>
  <c r="Q27" i="14"/>
  <c r="Q17" i="14"/>
  <c r="O58" i="14"/>
  <c r="O44" i="14"/>
  <c r="O60" i="14" s="1"/>
  <c r="O27" i="14"/>
  <c r="M58" i="14"/>
  <c r="M44" i="14"/>
  <c r="M27" i="14"/>
  <c r="G58" i="14"/>
  <c r="G44" i="14"/>
  <c r="G27" i="14"/>
  <c r="W60" i="14" l="1"/>
  <c r="AG60" i="14"/>
  <c r="AE60" i="14"/>
  <c r="G60" i="14"/>
  <c r="AC29" i="14"/>
  <c r="U29" i="14"/>
  <c r="Q60" i="14"/>
  <c r="AG29" i="14"/>
  <c r="W29" i="14"/>
  <c r="W64" i="14" s="1"/>
  <c r="W68" i="14" s="1"/>
  <c r="W70" i="14" s="1"/>
  <c r="AA60" i="14"/>
  <c r="I27" i="14"/>
  <c r="K27" i="14" s="1"/>
  <c r="AC60" i="14"/>
  <c r="I52" i="14"/>
  <c r="K52" i="14" s="1"/>
  <c r="Y60" i="14"/>
  <c r="U60" i="14"/>
  <c r="S60" i="14"/>
  <c r="Y29" i="14"/>
  <c r="S29" i="14"/>
  <c r="Q29" i="14"/>
  <c r="M60" i="14"/>
  <c r="AG64" i="14" l="1"/>
  <c r="AG68" i="14" s="1"/>
  <c r="AG70" i="14" s="1"/>
  <c r="Q64" i="14"/>
  <c r="Q68" i="14" s="1"/>
  <c r="Q70" i="14" s="1"/>
  <c r="AC64" i="14"/>
  <c r="AC68" i="14" s="1"/>
  <c r="AC70" i="14" s="1"/>
  <c r="S64" i="14"/>
  <c r="S68" i="14" s="1"/>
  <c r="S70" i="14" s="1"/>
  <c r="Y64" i="14"/>
  <c r="Y68" i="14" s="1"/>
  <c r="Y70" i="14" s="1"/>
  <c r="I44" i="14"/>
  <c r="U64" i="14"/>
  <c r="U68" i="14" s="1"/>
  <c r="U70" i="14" s="1"/>
  <c r="K44" i="14" l="1"/>
  <c r="I60" i="14"/>
  <c r="K60" i="14" l="1"/>
  <c r="M17" i="14" l="1"/>
  <c r="M29" i="14" s="1"/>
  <c r="M68" i="14" s="1"/>
  <c r="M70" i="14" s="1"/>
  <c r="M77" i="14" s="1"/>
  <c r="AA17" i="14"/>
  <c r="AA29" i="14" s="1"/>
  <c r="AA64" i="14" s="1"/>
  <c r="AA68" i="14" s="1"/>
  <c r="AA70" i="14" s="1"/>
  <c r="E17" i="28" l="1"/>
  <c r="E29" i="28" s="1"/>
  <c r="E64" i="28" s="1"/>
  <c r="E68" i="28" s="1"/>
  <c r="E70" i="28" s="1"/>
  <c r="E72" i="28" s="1"/>
  <c r="O17" i="14"/>
  <c r="O29" i="14" s="1"/>
  <c r="O68" i="14" s="1"/>
  <c r="O70" i="14" s="1"/>
  <c r="G17" i="14"/>
  <c r="G29" i="14" s="1"/>
  <c r="G68" i="14" s="1"/>
  <c r="G70" i="14" s="1"/>
  <c r="AE17" i="14"/>
  <c r="AE29" i="14" s="1"/>
  <c r="AE64" i="14" s="1"/>
  <c r="AE68" i="14" s="1"/>
  <c r="AE70" i="14" s="1"/>
  <c r="I17" i="14" l="1"/>
  <c r="I29" i="14" l="1"/>
  <c r="K17" i="14"/>
  <c r="K29" i="14" l="1"/>
  <c r="I68" i="14" l="1"/>
  <c r="I70" i="14" l="1"/>
  <c r="K70" i="14" s="1"/>
  <c r="K68" i="14"/>
</calcChain>
</file>

<file path=xl/sharedStrings.xml><?xml version="1.0" encoding="utf-8"?>
<sst xmlns="http://schemas.openxmlformats.org/spreadsheetml/2006/main" count="155" uniqueCount="80">
  <si>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</si>
  <si>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</si>
  <si>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</si>
  <si>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</si>
  <si>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</si>
  <si>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</si>
  <si>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</si>
  <si>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</si>
  <si>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</si>
  <si>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</si>
  <si>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</si>
  <si>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</si>
  <si>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</si>
  <si>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</si>
  <si>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</si>
  <si>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</si>
  <si>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</si>
  <si>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</si>
  <si>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</si>
  <si>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</si>
  <si>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</si>
  <si>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</si>
  <si>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</si>
  <si>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</si>
  <si>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</si>
  <si>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</si>
  <si>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</si>
  <si>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</si>
  <si>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</si>
  <si>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</si>
  <si>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</si>
  <si>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</si>
  <si>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</si>
  <si>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</si>
  <si>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</si>
  <si>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</si>
  <si>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</si>
  <si>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</si>
  <si>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</si>
  <si>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</si>
  <si>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</si>
  <si>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</si>
  <si>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</si>
  <si>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</si>
  <si>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</si>
  <si>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</si>
  <si>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</si>
  <si>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</si>
  <si>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</si>
  <si>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</si>
  <si>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</si>
  <si>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</si>
  <si>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</si>
  <si>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</si>
  <si>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</si>
  <si>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</si>
  <si>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</si>
  <si>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</si>
  <si>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</si>
  <si>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</si>
  <si>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</si>
  <si>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</si>
  <si>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</si>
  <si>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</si>
  <si>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</si>
  <si>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</si>
  <si>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</si>
  <si>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</si>
  <si>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Variacion RD$</t>
  </si>
  <si>
    <t>%</t>
  </si>
  <si>
    <t>COMPARATIVO MENSUAL</t>
  </si>
  <si>
    <t>EN VALORES RD$</t>
  </si>
  <si>
    <t>Cuentas por Pagar Honorarios</t>
  </si>
  <si>
    <t>BALANCE GENERAL 2022</t>
  </si>
  <si>
    <t xml:space="preserve">  Lic. Francisco De Leon</t>
  </si>
  <si>
    <t xml:space="preserve">    Enc. Contabilidad</t>
  </si>
  <si>
    <t xml:space="preserve">         Revisado Por: </t>
  </si>
  <si>
    <t xml:space="preserve">   Director Financiero</t>
  </si>
  <si>
    <t>AL 31 DE MARZO 2022</t>
  </si>
  <si>
    <t>Nota: El Balance General esta preparado con la ejecución presupuestaria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</si>
</sst>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sz val="20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2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" fontId="8" fillId="2" borderId="0" xfId="1" applyNumberFormat="1" applyFont="1" applyFill="1" applyBorder="1" applyAlignment="1"/>
    <xf numFmtId="17" fontId="8" fillId="2" borderId="1" xfId="0" applyNumberFormat="1" applyFont="1" applyFill="1" applyBorder="1" applyAlignment="1">
      <alignment horizontal="center"/>
    </xf>
    <xf numFmtId="17" fontId="8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right"/>
    </xf>
    <xf numFmtId="10" fontId="8" fillId="2" borderId="2" xfId="2" applyNumberFormat="1" applyFont="1" applyFill="1" applyBorder="1" applyAlignment="1">
      <alignment horizontal="right"/>
    </xf>
    <xf numFmtId="10" fontId="8" fillId="2" borderId="0" xfId="2" applyNumberFormat="1" applyFont="1" applyFill="1" applyBorder="1" applyAlignment="1">
      <alignment horizontal="right"/>
    </xf>
    <xf numFmtId="10" fontId="7" fillId="2" borderId="1" xfId="2" applyNumberFormat="1" applyFont="1" applyFill="1" applyBorder="1" applyAlignment="1">
      <alignment horizontal="right"/>
    </xf>
    <xf numFmtId="10" fontId="8" fillId="2" borderId="3" xfId="2" applyNumberFormat="1" applyFont="1" applyFill="1" applyBorder="1" applyAlignment="1">
      <alignment horizontal="right"/>
    </xf>
    <xf numFmtId="164" fontId="2" fillId="2" borderId="0" xfId="0" applyNumberFormat="1" applyFont="1" applyFill="1" applyBorder="1"/>
    <xf numFmtId="4" fontId="2" fillId="0" borderId="0" xfId="0" applyNumberFormat="1" applyFont="1" applyBorder="1"/>
    <xf numFmtId="10" fontId="2" fillId="0" borderId="0" xfId="2" applyNumberFormat="1" applyFont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7" fillId="0" borderId="0" xfId="0" applyFont="1"/>
    <xf numFmtId="0" fontId="5" fillId="2" borderId="0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BCDF4CED-F186-4E44-9E73-DE529C6B6A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E103574B-EE50-4B7B-AF45-F569ACCB29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7618699A-03FF-4CA2-BCE3-2BFD2C97C4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C3FC3797-50E9-4618-B497-02327C6531F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BA673337-6207-46EE-851F-4A433424DA9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6F88F2D9-F526-4B7F-9A43-F20DCEDB17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98659128-70E3-46DC-A460-6AEA6256E2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2CC49BAB-0719-487A-98BA-1C6D5D49B8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8B687611-16B4-47C1-9D12-5C1487906F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C79AB474-C761-4C6E-9B9E-86786986DF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86542AA1-C384-416E-98C4-DD2FE39D60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2E21310F-EA37-409A-86A4-248DCB8F21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C47CC8F3-4315-4B14-B892-6A1A81D86B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6A8373C5-CA1C-4248-8C7D-D3417130D29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C4EC3176-9CB7-448B-9FD3-E9AC76948C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9CF1A853-BB6C-4790-9C69-6E2CA0E26F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9C1D5277-A40F-4335-8ABE-78B573CBD0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3237B392-E8A5-4740-A38F-8C350C9601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854C0792-D14D-4DDE-92C6-42AA3E1032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B088EF5F-D5AD-41D4-AD93-E142D91076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E4D7D677-887A-4FD0-86B6-46A5EBB578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845AA7A2-FBCA-4B96-8563-F3B13B982D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64344102-9C8C-4E47-AB0D-848CA76C9E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058F279F-C00B-4FE9-BBD8-9C3892976CC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E348FDAD-4A51-4B8D-B292-F8DE4B6BBC8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F5049DF7-20D4-4B8D-8C7B-5CCEC7AAC4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64D43071-83AF-4F5F-90C9-0A375E6F82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277B8722-9F29-4DE0-B07C-279CF4043F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B55199B3-ECB6-46DB-81E9-E91CB96D15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E99A8529-FD05-4BEE-8063-9A91E7DB50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4225B293-D218-48F7-A211-DF43928206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A0803E67-410D-4C45-9697-D995C785221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DFA836A4-28D4-4BF0-AEFE-E3FF33398F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858CA64C-B208-4940-933E-2F196E7A9CB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62563AA9-ECFB-4B0D-AE53-16EB52738F0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5A18D183-515C-4252-9D10-A6186E8FE0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E15A9CC8-E556-40BE-B571-D768E25691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7AD02C7-8295-4488-AABE-0D66627C12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79DA5550-5256-46D5-B01B-47BD1CBF4EA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B87AB87B-E8A5-45D6-A6CD-AAC90C0ADF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AB009615-9C9E-42A8-99E4-E221DE7D27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C5AB9B0E-E6DB-4BEC-A10B-C3802E7D9CF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DB306415-BCF5-41C3-B953-BFCB34294A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AF9F944F-746F-4082-9B34-70F6C61C64E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86F727BF-DE5B-4E75-A556-47E4E8DA3EA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9FC3BD9A-2D3F-4133-BDE8-EE75D6B96E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1F6EBCB6-4AA6-40FB-81A9-C82BD9A00ED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DC87E74B-FE68-438B-B9A7-689A5B036B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BA17E2F1-852C-4610-B590-FB09D010D6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8E80415A-271B-4449-8E14-B4F92CFF86E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2223C67E-CF49-4005-9501-6EC97F9405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14AF0803-7701-4FAE-892B-25BD02A8B6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8C238F68-DB83-4F55-A7AD-C36F756D686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47E07F44-830A-4599-BC13-D5F799D1F8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8396BF39-DD97-453D-A48D-361BCEDBE01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EB81130C-4BB5-4639-A0AB-B7E1FE9F93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63ED36B7-6ED3-410F-94BC-20B06A62E0E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2E096F47-97C5-4D1A-8B9C-F151EF4A2A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EBEA4AF9-CF80-422E-AF75-75798974635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B1377111-9172-467F-ABAA-64ED413304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30D44D6E-F6F5-4A54-8936-9DEAE56FBD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D67C5A65-C921-4C2D-A46D-A12050D1A8F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38391979-BAC1-4310-915D-D66947DD5B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169D2F98-63D9-447F-ABCC-BBB42F66F5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BCCD0761-D1AD-4A69-9B8A-780C6691476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B37303A6-AFEB-4FDE-A228-5A5A874E72A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A89AAE16-C2F7-40FC-B001-CA7D634FB2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297E4357-1DED-4CF6-A2D9-06A2F233F8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902469B3-3589-41A3-8A7B-B868359EA0B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CD406699-4904-4F77-8822-3998467878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28877A1C-EAD6-482C-A0E3-5E5C7F8591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7DFA5920-5C4F-4790-AE76-AD422F48BDC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F0ECF7B6-C146-40A6-80A7-4E740D6ADAB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62F02783-E64A-40B6-8047-AAC9A2EBA4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C209EDA3-E67F-40AB-A952-66692E0E77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D1E64F97-6908-4896-B89F-C631C0D3B0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37E7228D-51F3-4FEF-A899-92CDD0108FE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91FDD3A8-0DA1-4227-BBD8-FDAD1B14F1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5BAC8B42-60D0-44C0-9B39-73D4E174D7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A35320F8-2BE5-4B45-A732-E356FCADAB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FAE3817E-E26C-4E7F-90FA-645544B8C5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A95698E4-69DB-499C-BF62-83FB60EABB7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F69E528E-79C6-4851-9176-20FD06DF4BE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D7ADD57F-0A7D-4D5F-ADDE-A5780C8E1BC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D2796D51-F112-410D-BCBE-4E78B9AE9D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B4216E9C-89C8-40C4-ADC7-A2A25356811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C86F2B80-419E-42B3-A527-BB2AFEFB18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41C80464-EC98-4CDA-ACCB-FE563862B0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D290B1A9-8BB2-4AEC-8994-6B0ACBAB08D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1F140E7D-833A-4D23-843E-308FB533AB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688DE138-654D-45D6-A913-4E7DBF23AA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59CC86D3-4016-472F-8FED-6A4673A67B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53475649-858E-4476-B850-91BFC54658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96DFD9A0-62BF-4D4E-8B74-EB9BFFF138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077AC054-3B1F-45D7-B065-992EAA93ACF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82C38819-D404-4907-9FA8-DE807AE18A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0073D18A-EB6B-4A66-897C-D91F9C90F9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E9246553-7014-4C29-9737-E5D5ABF602D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333ACF0D-7A3E-4544-A9DF-9DF91CC1012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F6CBB3B1-01C4-4A66-8B4D-476DAD14882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4AED435E-39B2-49B9-B111-3EA4F89BCB3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89C2A7C6-96F1-45D8-A6AB-DDB94F4894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7BB317EF-2051-45E0-9528-C3326491075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BD6CBFDC-AD18-4498-8D4B-EEAABEE08D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191B910A-BD4A-4BB7-962D-C84A0B78CF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610280DE-0CE2-4DB6-AF1A-2C14A3A3A6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68CA7A13-B0CA-42A1-B0EE-AC0D711BEB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478662AC-A6E8-4469-85E7-7A8A02AC41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54AB6C52-9FC9-4C96-8A53-E8AA4E09939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64813435-D585-4EC5-A12A-941BEEDC0C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9B943810-C10B-4D7D-960D-AABA42B17A2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39B70283-F77A-4C4C-8442-0EA9C52077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95CADB45-E23B-4B61-BFDD-7B05ABC515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61468E12-F505-4115-B819-EB19CD6AF1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FFE10520-2305-4C0D-8949-AEB2B84512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12DD82D7-ECD2-446B-B257-D1F407E04C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C0C8B11B-43B0-462B-A31B-B4748B82C6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C49EE36A-3CFC-4552-8B26-A2F97D0185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362459A6-548E-4499-84DA-FF9D525A0F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BCEA68B7-0B39-4E73-9E25-A015744C59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775A7B8D-6934-4193-A127-F2CC65CC7D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48B39611-12C2-4627-8252-997793B479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4D4F222C-9462-4A57-8DA5-9A94683D6B4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45D8BE6A-14B6-4AF6-80DA-0B011E73195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3244D0A1-7765-4C9B-A062-0A20747B19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DD8A895E-436F-47D3-A7B0-BE7F5E0286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2CC8DB73-4C9F-4EE2-A6D3-412DD09BE80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9AFCE128-54BB-4330-9A46-BDBF5F10BA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7304F1D0-FBE6-4F04-84BB-A156AF78E5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F7EECFAD-A4AB-470C-8C63-AF9D90FC79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A9EC70BB-A492-4AA7-9032-AFBFBA940D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1DBC8A42-1A25-4258-BB9B-344FAAA130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B49BC790-FCD1-44C5-A12B-FAB482F789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06EFEBE9-B310-43FF-9D96-8DC47E533F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BA5D14BB-E372-4D34-8CA8-24F162A9E7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FDA5EA4D-3300-432E-BB74-F213C0F9C3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8E9677C0-4E8E-4665-847C-AE844F3A53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D7F5B9B1-E068-45F3-9A1C-0E0DCE10D7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83D32A43-059D-4EE1-81CC-64150848E4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941BEB52-6CC0-4DDE-8BDD-C00C72E08B9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6DECB962-1D8C-4BD4-B2EB-9655259465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498D9135-6CAB-414B-BFBB-B6EBFB6A50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5C2F9E77-9595-4BFC-B7D7-608986AB69A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C0FADDB7-C692-411D-B754-0571AAD9CB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49FE7BDB-5ACD-4A22-A6CA-C86AE15C25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795024BE-DEBB-4C3E-A1A3-94C8894DF9C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FAE0C07C-5537-4769-95B7-7291B32331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66D34590-3BA4-4A41-9BA0-AA98A9ED98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8A5102B0-AECA-484B-9BC9-0B2DA6EBB3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ACBD336B-8777-4DA7-832A-381DAB6DDD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88E894C8-1B21-4D77-9FB4-FB7F01DF48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F0B80754-3BF6-48EB-A788-2E4EF755681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1AE97C21-B8D3-460B-BD56-F35E613ED6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71B2E25F-2DF9-4EF6-892B-C318198101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0ABD61D1-A755-4EDF-9EF4-4146E0F577B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2CB30447-3611-4697-B06E-E1721CF3B0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F6A7127B-A80F-4804-8208-6A287AAD296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B13F5675-24A8-4536-8BB4-B4E3690950A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45771CA8-ADD0-4FFD-9EC0-7C0F804A19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B482EBB4-4BB4-4A63-9657-790484991D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57600A1C-56DC-4967-8642-20AF11D2C7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C41723C0-3FA8-4B84-A654-70D7215E88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A41861E3-EEB3-4106-933A-5416D5C366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F4519A54-FD25-400C-9252-8AB5E16685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051733C8-8750-4DFD-969D-3FAC42886E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98595E7-7CE9-4F2C-A7EA-58C978F5F8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802418B6-AE1D-40F8-AF08-E96DC0FAAC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16F2D70F-7C69-4BED-9885-00727F7175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DF3162F4-8F1C-4176-8D37-CD4F399128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A464C90D-FCDF-44DF-8F63-E289BD93116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264D0800-AF73-417A-BEEF-74804EA37B3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37F17666-088A-4972-B773-17317BE9DF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E2335FAC-083D-466D-91C2-254638B258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75F32C82-B023-423A-B918-B684B73BE75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18283DBB-0825-4F21-AC52-B1DB0F07124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71251CE4-C33A-4696-B2F3-08AC019B7A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05F3CAAB-CFC6-4DA9-B212-0BC528D95B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2AFFBF19-C0C0-416F-A2FF-D79794927C4F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FB074DA9-6491-4CB4-92FA-587CD35F16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DD2FB3A3-C7DB-436C-AE69-8AB24EC251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A57C14D6-D322-428B-B2EA-30CBFFEFDA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4C6FDBA9-1B13-4D6C-AD26-EEF8C33CA77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3C6E98A0-E7E1-4955-88B1-6C47FDFCDC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A2617D66-0D4C-42E5-A8AD-B103CCD6D8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992B4B41-60C9-433C-B69A-74BC6E4DF9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5D685E4E-B88C-4CCF-A51E-4EC92D472D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1713FCDF-8B90-4BCE-B2CF-2D61F5E2B51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249D31C6-915F-48F2-B4BD-57DC1098839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A1DDB816-C1B1-46B0-AD42-BF56431C71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3B93C0DD-00E9-4845-AD8E-7D266057F3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8994C08D-C7DB-4948-88DB-A47F0F5701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F51891D9-2BAC-42BA-A6EF-7D1141D48B7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69F30172-729B-450F-BF3B-0F303AA780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7D8E02FC-BF5C-469E-A44B-84C3B40F28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2177B44E-9537-4216-813F-C29713735E2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90F89DBD-1990-40BC-8D09-8FD41DA6A9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63882951-6BFF-4830-BD25-23F6FD22004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97F57A91-391B-4B80-B32D-1EB095636D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F6A9295A-CACD-4154-AEAE-CE3BBADC439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5A744787-4F20-465C-BB8D-1F5E21035A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34848481-17F8-4825-8738-4BD4E57C947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99CDCB74-46FB-4CA2-BFD3-0FFCC49A44F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2C586A83-A48E-48C4-8E7C-68DEFD49E18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62A16B2D-5AC0-40B0-ABCF-D6157E3B6D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F8C2DB14-4FB3-4333-BFD5-27CD336C57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F9E80733-37CC-4BEE-92DC-7038DD3089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9F3DA9F5-5572-469A-BCF9-45F29FFBC15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CDB34D16-31A6-4D26-AD4E-45F57EB2A8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A52BED88-B7FE-4796-9B08-741ED4EEA1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388937</xdr:colOff>
      <xdr:row>3</xdr:row>
      <xdr:rowOff>15874</xdr:rowOff>
    </xdr:from>
    <xdr:to>
      <xdr:col>1</xdr:col>
      <xdr:colOff>583406</xdr:colOff>
      <xdr:row>8</xdr:row>
      <xdr:rowOff>19024</xdr:rowOff>
    </xdr:to>
    <xdr:pic>
      <xdr:nvPicPr>
        <xdr:cNvPr id="211" name="2 Imagen">
          <a:extLst>
            <a:ext uri="{FF2B5EF4-FFF2-40B4-BE49-F238E27FC236}">
              <a16:creationId xmlns:a16="http://schemas.microsoft.com/office/drawing/2014/main" id="{6F20A6FC-7360-48C5-9F10-48B2225D7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37" y="615949"/>
          <a:ext cx="1508919" cy="139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241301</xdr:colOff>
      <xdr:row>1</xdr:row>
      <xdr:rowOff>142875</xdr:rowOff>
    </xdr:from>
    <xdr:to>
      <xdr:col>1</xdr:col>
      <xdr:colOff>1265288</xdr:colOff>
      <xdr:row>4</xdr:row>
      <xdr:rowOff>238125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326" y="342900"/>
          <a:ext cx="1023987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tabSelected="1" zoomScale="80" zoomScaleNormal="80" workbookViewId="0">
      <selection activeCell="B85" sqref="B85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70" t="s">
        <v>0</v>
      </c>
      <c r="B4" s="70"/>
      <c r="C4" s="70"/>
      <c r="D4" s="70"/>
      <c r="E4" s="70"/>
      <c r="F4" s="70"/>
      <c r="G4" s="70"/>
    </row>
    <row r="5" spans="1:12" ht="20.25" x14ac:dyDescent="0.3">
      <c r="A5" s="71" t="s">
        <v>1</v>
      </c>
      <c r="B5" s="71"/>
      <c r="C5" s="71"/>
      <c r="D5" s="71"/>
      <c r="E5" s="71"/>
      <c r="F5" s="71"/>
      <c r="G5" s="71"/>
    </row>
    <row r="6" spans="1:12" ht="20.25" x14ac:dyDescent="0.3">
      <c r="A6" s="71" t="s">
        <v>78</v>
      </c>
      <c r="B6" s="71"/>
      <c r="C6" s="71"/>
      <c r="D6" s="71"/>
      <c r="E6" s="71"/>
      <c r="F6" s="71"/>
      <c r="G6" s="71"/>
    </row>
    <row r="7" spans="1:12" ht="20.25" x14ac:dyDescent="0.3">
      <c r="A7" s="71" t="s">
        <v>2</v>
      </c>
      <c r="B7" s="71"/>
      <c r="C7" s="71"/>
      <c r="D7" s="71"/>
      <c r="E7" s="71"/>
      <c r="F7" s="71"/>
      <c r="G7" s="71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44651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68436478.650000006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12638561.199999999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1053171.03</v>
      </c>
      <c r="F16" s="15">
        <v>1423075.55</v>
      </c>
      <c r="G16" s="53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82128210.88000001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2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925771048.58000004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135202734.22999999</v>
      </c>
      <c r="F21" s="15">
        <v>27819180.949999999</v>
      </c>
      <c r="G21" s="25"/>
      <c r="K21" s="53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-109458390.67</v>
      </c>
      <c r="F22" s="15">
        <v>0</v>
      </c>
      <c r="G22" s="25"/>
      <c r="K22" s="53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951515392.1400001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1033643603.0200001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f>4510615.17+96319.14</f>
        <v>4606934.3099999996</v>
      </c>
      <c r="F35" s="15"/>
      <c r="G35" s="29"/>
      <c r="I35" s="65"/>
    </row>
    <row r="36" spans="1:19" ht="23.25" x14ac:dyDescent="0.35">
      <c r="A36" s="8"/>
      <c r="B36" s="8" t="s">
        <v>54</v>
      </c>
      <c r="C36" s="12" t="s">
        <v>22</v>
      </c>
      <c r="D36" s="8"/>
      <c r="E36" s="15">
        <v>45000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451657.69</v>
      </c>
      <c r="F42" s="15"/>
      <c r="G42" s="46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796685.5</v>
      </c>
      <c r="F43" s="15"/>
      <c r="G43" s="46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5900277.5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1211709.3700000001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35">
      <c r="A50" s="8"/>
      <c r="B50" s="8" t="s">
        <v>72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3.25" x14ac:dyDescent="0.35">
      <c r="A51" s="8"/>
      <c r="B51" s="8" t="s">
        <v>55</v>
      </c>
      <c r="C51" s="12"/>
      <c r="D51" s="8"/>
      <c r="E51" s="30">
        <v>25620388.559999999</v>
      </c>
      <c r="F51" s="15"/>
      <c r="G51" s="36"/>
      <c r="H51" s="2"/>
      <c r="I51" s="4"/>
      <c r="J51" s="2"/>
      <c r="K51" s="2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52377097.93</v>
      </c>
      <c r="F52" s="15"/>
      <c r="G52" s="50"/>
      <c r="H52" s="2"/>
      <c r="I52" s="4"/>
      <c r="J52" s="2"/>
      <c r="K52" s="2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58277375.43</v>
      </c>
      <c r="F60" s="21" t="e">
        <f>+#REF!+F58</f>
        <v>#REF!</v>
      </c>
      <c r="G60" s="50"/>
      <c r="H60" s="2"/>
      <c r="I60" s="4"/>
      <c r="J60" s="2"/>
      <c r="K60" s="2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6"/>
      <c r="H61" s="2"/>
      <c r="J61" s="2"/>
      <c r="K61" s="2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6"/>
      <c r="H62" s="2"/>
      <c r="J62" s="2"/>
      <c r="K62" s="2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3.25" x14ac:dyDescent="0.35">
      <c r="A64" s="8"/>
      <c r="B64" s="8" t="s">
        <v>36</v>
      </c>
      <c r="C64" s="8"/>
      <c r="D64" s="8"/>
      <c r="E64" s="39">
        <f>+E29-E60</f>
        <v>975366227.59000015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975366227.59000015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1033643603.0200001</v>
      </c>
      <c r="F70" s="21" t="e">
        <f>+F60+F68</f>
        <v>#REF!</v>
      </c>
      <c r="G70" s="41"/>
      <c r="H70" s="2"/>
      <c r="J70" s="2"/>
      <c r="K70" s="2"/>
      <c r="N70" s="2"/>
    </row>
    <row r="71" spans="1:14" s="1" customFormat="1" ht="24" thickTop="1" x14ac:dyDescent="0.35">
      <c r="A71" s="8"/>
      <c r="B71" s="8"/>
      <c r="C71" s="8"/>
      <c r="D71" s="8"/>
      <c r="E71" s="42"/>
      <c r="F71" s="31"/>
      <c r="G71" s="43"/>
      <c r="H71" s="2"/>
      <c r="J71" s="2"/>
      <c r="K71" s="2"/>
      <c r="N71" s="2"/>
    </row>
    <row r="72" spans="1:14" s="1" customFormat="1" ht="23.25" hidden="1" x14ac:dyDescent="0.35">
      <c r="A72" s="8"/>
      <c r="B72" s="8"/>
      <c r="C72" s="8"/>
      <c r="D72" s="8"/>
      <c r="E72" s="44">
        <f>+E29-E70</f>
        <v>0</v>
      </c>
      <c r="F72" s="31"/>
      <c r="G72" s="8"/>
      <c r="H72" s="2"/>
      <c r="J72" s="2"/>
      <c r="K72" s="2"/>
      <c r="N72" s="2"/>
    </row>
    <row r="73" spans="1:14" s="1" customFormat="1" ht="23.25" hidden="1" x14ac:dyDescent="0.35">
      <c r="A73" s="8"/>
      <c r="B73" s="8"/>
      <c r="C73" s="8"/>
      <c r="D73" s="8"/>
      <c r="E73" s="44"/>
      <c r="F73" s="31"/>
      <c r="G73" s="8"/>
      <c r="H73" s="2"/>
      <c r="J73" s="2"/>
      <c r="K73" s="2"/>
      <c r="N73" s="2"/>
    </row>
    <row r="74" spans="1:14" s="1" customFormat="1" ht="23.25" x14ac:dyDescent="0.35">
      <c r="A74" s="8"/>
      <c r="B74" s="8"/>
      <c r="C74" s="8"/>
      <c r="D74" s="8"/>
      <c r="E74" s="49"/>
      <c r="F74" s="31"/>
      <c r="G74" s="8"/>
      <c r="H74" s="2"/>
      <c r="J74" s="2"/>
      <c r="K74" s="2"/>
      <c r="N74" s="2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3.25" x14ac:dyDescent="0.35">
      <c r="A76" s="8"/>
      <c r="B76" s="45" t="s">
        <v>60</v>
      </c>
      <c r="C76" s="23"/>
      <c r="D76" s="23"/>
      <c r="E76" s="45" t="s">
        <v>59</v>
      </c>
      <c r="F76" s="46"/>
      <c r="G76" s="23"/>
      <c r="H76" s="2"/>
      <c r="J76" s="2"/>
      <c r="K76" s="2"/>
    </row>
    <row r="77" spans="1:14" s="1" customFormat="1" ht="23.25" x14ac:dyDescent="0.35">
      <c r="A77" s="37"/>
      <c r="B77" s="69" t="s">
        <v>63</v>
      </c>
      <c r="C77" s="69"/>
      <c r="D77" s="9"/>
      <c r="E77" s="9" t="s">
        <v>65</v>
      </c>
      <c r="F77" s="47"/>
      <c r="G77" s="23"/>
      <c r="H77" s="2"/>
      <c r="J77" s="2"/>
      <c r="K77" s="2"/>
    </row>
    <row r="78" spans="1:14" s="1" customFormat="1" ht="23.25" x14ac:dyDescent="0.35">
      <c r="A78" s="8"/>
      <c r="B78" s="69" t="s">
        <v>64</v>
      </c>
      <c r="C78" s="69"/>
      <c r="D78" s="23"/>
      <c r="E78" s="48" t="s">
        <v>66</v>
      </c>
      <c r="F78" s="47"/>
      <c r="G78" s="23"/>
      <c r="H78" s="2"/>
      <c r="J78" s="2"/>
      <c r="K78" s="2"/>
    </row>
    <row r="79" spans="1:14" s="1" customFormat="1" ht="23.25" x14ac:dyDescent="0.35">
      <c r="A79" s="8"/>
      <c r="B79" s="68"/>
      <c r="C79" s="68"/>
      <c r="D79" s="23"/>
      <c r="E79" s="48"/>
      <c r="F79" s="47"/>
      <c r="G79" s="23"/>
      <c r="H79" s="2"/>
      <c r="J79" s="2"/>
      <c r="K79" s="2"/>
    </row>
    <row r="80" spans="1:14" s="1" customFormat="1" ht="23.25" x14ac:dyDescent="0.35">
      <c r="A80" s="8"/>
      <c r="B80" s="23"/>
      <c r="C80" s="23"/>
      <c r="D80" s="23"/>
      <c r="E80" s="46"/>
      <c r="F80" s="46"/>
      <c r="G80" s="23"/>
      <c r="H80" s="2"/>
      <c r="J80" s="54"/>
      <c r="K80" s="2"/>
    </row>
    <row r="81" spans="1:27" s="1" customFormat="1" ht="20.25" x14ac:dyDescent="0.3">
      <c r="A81" s="75" t="s">
        <v>79</v>
      </c>
      <c r="B81" s="76"/>
      <c r="C81" s="76"/>
      <c r="D81" s="76"/>
      <c r="E81" s="6"/>
      <c r="F81" s="6"/>
      <c r="G81" s="6"/>
      <c r="H81" s="2"/>
      <c r="J81" s="55"/>
      <c r="K81" s="2"/>
    </row>
    <row r="82" spans="1:27" s="2" customFormat="1" ht="20.25" x14ac:dyDescent="0.3">
      <c r="A82" s="6"/>
      <c r="B82" s="6"/>
      <c r="C82" s="6"/>
      <c r="D82" s="6"/>
      <c r="E82" s="7"/>
      <c r="F82" s="6"/>
      <c r="G82" s="6"/>
      <c r="I82" s="1"/>
      <c r="J82" s="5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H77"/>
  <sheetViews>
    <sheetView topLeftCell="B1" zoomScaleNormal="100" workbookViewId="0">
      <selection activeCell="G62" sqref="G62"/>
    </sheetView>
  </sheetViews>
  <sheetFormatPr baseColWidth="10" defaultRowHeight="15.75" x14ac:dyDescent="0.25"/>
  <cols>
    <col min="1" max="1" width="3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25.5703125" style="1" bestFit="1" customWidth="1"/>
    <col min="6" max="6" width="2.28515625" style="1" customWidth="1"/>
    <col min="7" max="7" width="25.5703125" style="1" customWidth="1"/>
    <col min="8" max="8" width="2.140625" style="1" customWidth="1"/>
    <col min="9" max="9" width="23.5703125" style="1" hidden="1" customWidth="1"/>
    <col min="10" max="10" width="2.140625" style="1" hidden="1" customWidth="1"/>
    <col min="11" max="11" width="14.7109375" style="1" hidden="1" customWidth="1"/>
    <col min="12" max="12" width="2.140625" style="1" customWidth="1"/>
    <col min="13" max="13" width="25.5703125" style="2" customWidth="1"/>
    <col min="14" max="14" width="2.140625" style="1" customWidth="1"/>
    <col min="15" max="15" width="25.5703125" style="2" customWidth="1"/>
    <col min="16" max="16" width="2.140625" style="2" customWidth="1"/>
    <col min="17" max="17" width="25.5703125" style="1" hidden="1" customWidth="1"/>
    <col min="18" max="18" width="2.140625" style="1" hidden="1" customWidth="1"/>
    <col min="19" max="19" width="25.5703125" style="1" hidden="1" customWidth="1"/>
    <col min="20" max="20" width="2" style="1" hidden="1" customWidth="1"/>
    <col min="21" max="21" width="25.5703125" style="1" hidden="1" customWidth="1"/>
    <col min="22" max="22" width="2.140625" style="1" hidden="1" customWidth="1"/>
    <col min="23" max="23" width="25.5703125" style="1" hidden="1" customWidth="1"/>
    <col min="24" max="24" width="2.140625" style="1" hidden="1" customWidth="1"/>
    <col min="25" max="25" width="25.5703125" style="1" hidden="1" customWidth="1"/>
    <col min="26" max="26" width="2.140625" style="1" hidden="1" customWidth="1"/>
    <col min="27" max="27" width="25.5703125" style="1" hidden="1" customWidth="1"/>
    <col min="28" max="28" width="2.140625" style="1" hidden="1" customWidth="1"/>
    <col min="29" max="29" width="25.5703125" style="1" hidden="1" customWidth="1"/>
    <col min="30" max="30" width="2.140625" style="1" hidden="1" customWidth="1"/>
    <col min="31" max="31" width="25.5703125" style="1" hidden="1" customWidth="1"/>
    <col min="32" max="32" width="1.85546875" style="1" hidden="1" customWidth="1"/>
    <col min="33" max="33" width="25.5703125" style="3" hidden="1" customWidth="1"/>
    <col min="34" max="34" width="21.85546875" style="3" customWidth="1"/>
    <col min="35" max="16384" width="11.42578125" style="3"/>
  </cols>
  <sheetData>
    <row r="3" spans="1:34" ht="25.5" x14ac:dyDescent="0.35">
      <c r="B3" s="72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4" ht="25.5" x14ac:dyDescent="0.35">
      <c r="B4" s="72" t="s">
        <v>73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4" ht="20.25" x14ac:dyDescent="0.3">
      <c r="B5" s="73" t="s">
        <v>70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4" x14ac:dyDescent="0.25">
      <c r="B6" s="74" t="s">
        <v>71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8" spans="1:34" ht="23.25" x14ac:dyDescent="0.35">
      <c r="A8" s="8"/>
      <c r="B8" s="8"/>
      <c r="C8" s="8"/>
      <c r="D8" s="9"/>
      <c r="E8" s="9"/>
      <c r="F8" s="9"/>
      <c r="G8" s="8"/>
      <c r="H8" s="8"/>
      <c r="I8" s="8"/>
      <c r="J8" s="8"/>
      <c r="K8" s="8"/>
      <c r="L8" s="8"/>
    </row>
    <row r="9" spans="1:34" ht="23.25" x14ac:dyDescent="0.35">
      <c r="A9" s="8"/>
      <c r="B9" s="8"/>
      <c r="C9" s="8"/>
      <c r="D9" s="9"/>
      <c r="E9" s="58">
        <v>44531</v>
      </c>
      <c r="F9" s="11"/>
      <c r="G9" s="58">
        <v>44562</v>
      </c>
      <c r="H9" s="59"/>
      <c r="I9" s="58" t="s">
        <v>68</v>
      </c>
      <c r="J9" s="59"/>
      <c r="K9" s="58" t="s">
        <v>69</v>
      </c>
      <c r="L9" s="8"/>
      <c r="M9" s="58">
        <v>44593</v>
      </c>
      <c r="O9" s="58">
        <v>44621</v>
      </c>
      <c r="Q9" s="58">
        <v>44652</v>
      </c>
      <c r="S9" s="58">
        <v>44682</v>
      </c>
      <c r="U9" s="58">
        <v>44713</v>
      </c>
      <c r="W9" s="58">
        <v>44743</v>
      </c>
      <c r="Y9" s="58">
        <v>44774</v>
      </c>
      <c r="AA9" s="58">
        <v>44805</v>
      </c>
      <c r="AC9" s="58">
        <v>44835</v>
      </c>
      <c r="AE9" s="58">
        <v>44866</v>
      </c>
      <c r="AG9" s="58">
        <v>44896</v>
      </c>
    </row>
    <row r="10" spans="1:34" ht="23.25" x14ac:dyDescent="0.35">
      <c r="A10" s="8"/>
      <c r="B10" s="12" t="s">
        <v>3</v>
      </c>
      <c r="C10" s="12"/>
      <c r="D10" s="8"/>
      <c r="E10" s="8"/>
      <c r="F10" s="8"/>
      <c r="G10" s="8"/>
      <c r="H10" s="8"/>
      <c r="I10" s="8"/>
      <c r="J10" s="8"/>
      <c r="K10" s="8"/>
      <c r="L10" s="8"/>
      <c r="M10" s="8"/>
      <c r="O10" s="8"/>
      <c r="Q10" s="8"/>
      <c r="S10" s="8"/>
      <c r="U10" s="8"/>
      <c r="W10" s="8"/>
      <c r="Y10" s="8"/>
      <c r="AA10" s="8"/>
      <c r="AC10" s="8"/>
    </row>
    <row r="11" spans="1:34" ht="12" customHeight="1" x14ac:dyDescent="0.35">
      <c r="A11" s="8"/>
      <c r="B11" s="12"/>
      <c r="C11" s="12"/>
      <c r="D11" s="8"/>
      <c r="E11" s="8"/>
      <c r="F11" s="8"/>
      <c r="G11" s="8"/>
      <c r="H11" s="8"/>
      <c r="I11" s="8"/>
      <c r="J11" s="8"/>
      <c r="K11" s="8"/>
      <c r="L11" s="8"/>
      <c r="M11" s="8"/>
      <c r="O11" s="8"/>
      <c r="Q11" s="8"/>
      <c r="S11" s="8"/>
      <c r="U11" s="8"/>
      <c r="W11" s="8"/>
      <c r="Y11" s="8"/>
      <c r="AA11" s="8"/>
      <c r="AC11" s="8"/>
    </row>
    <row r="12" spans="1:34" ht="23.25" x14ac:dyDescent="0.35">
      <c r="A12" s="8"/>
      <c r="B12" s="12" t="s">
        <v>4</v>
      </c>
      <c r="C12" s="12"/>
      <c r="D12" s="8"/>
      <c r="E12" s="13"/>
      <c r="F12" s="13"/>
      <c r="G12" s="13"/>
      <c r="H12" s="13"/>
      <c r="I12" s="13"/>
      <c r="J12" s="13"/>
      <c r="K12" s="13"/>
      <c r="L12" s="8"/>
      <c r="M12" s="13"/>
      <c r="O12" s="13"/>
      <c r="Q12" s="13"/>
      <c r="S12" s="13"/>
      <c r="U12" s="13"/>
      <c r="W12" s="13"/>
      <c r="Y12" s="13"/>
      <c r="AA12" s="13"/>
      <c r="AC12" s="13"/>
    </row>
    <row r="13" spans="1:34" ht="23.25" x14ac:dyDescent="0.35">
      <c r="A13" s="8"/>
      <c r="B13" s="8" t="s">
        <v>29</v>
      </c>
      <c r="C13" s="12" t="s">
        <v>6</v>
      </c>
      <c r="D13" s="8"/>
      <c r="E13" s="15">
        <v>56963149.200000003</v>
      </c>
      <c r="F13" s="15"/>
      <c r="G13" s="15">
        <v>62460187.479999997</v>
      </c>
      <c r="H13" s="15"/>
      <c r="I13" s="15">
        <v>5497038.2799999937</v>
      </c>
      <c r="J13" s="15"/>
      <c r="K13" s="60">
        <v>8.8008674033522027E-2</v>
      </c>
      <c r="L13" s="16"/>
      <c r="M13" s="15">
        <v>65591758.039999999</v>
      </c>
      <c r="O13" s="15">
        <v>68436478.650000006</v>
      </c>
      <c r="Q13" s="15"/>
      <c r="S13" s="15"/>
      <c r="U13" s="15"/>
      <c r="W13" s="15"/>
      <c r="Y13" s="15"/>
      <c r="AA13" s="15"/>
      <c r="AC13" s="15"/>
      <c r="AE13" s="15"/>
      <c r="AG13" s="15"/>
    </row>
    <row r="14" spans="1:34" ht="18.75" hidden="1" customHeight="1" x14ac:dyDescent="0.35">
      <c r="A14" s="8"/>
      <c r="B14" s="8" t="s">
        <v>56</v>
      </c>
      <c r="C14" s="12" t="s">
        <v>7</v>
      </c>
      <c r="D14" s="8"/>
      <c r="E14" s="17">
        <v>0</v>
      </c>
      <c r="F14" s="17"/>
      <c r="G14" s="17"/>
      <c r="H14" s="17"/>
      <c r="I14" s="17"/>
      <c r="J14" s="17"/>
      <c r="K14" s="60" t="e">
        <v>#DIV/0!</v>
      </c>
      <c r="L14" s="18"/>
      <c r="M14" s="15">
        <v>0</v>
      </c>
      <c r="O14" s="15">
        <v>0</v>
      </c>
      <c r="Q14" s="17"/>
      <c r="S14" s="17"/>
      <c r="U14" s="17"/>
      <c r="W14" s="17"/>
      <c r="Y14" s="17"/>
      <c r="AA14" s="17"/>
      <c r="AC14" s="15"/>
      <c r="AE14" s="17"/>
      <c r="AG14" s="15"/>
    </row>
    <row r="15" spans="1:34" ht="23.25" x14ac:dyDescent="0.35">
      <c r="A15" s="8"/>
      <c r="B15" s="8" t="s">
        <v>30</v>
      </c>
      <c r="C15" s="12" t="s">
        <v>8</v>
      </c>
      <c r="D15" s="8"/>
      <c r="E15" s="15">
        <v>9569369.9800000004</v>
      </c>
      <c r="F15" s="15"/>
      <c r="G15" s="15">
        <v>15250944.880000001</v>
      </c>
      <c r="H15" s="15"/>
      <c r="I15" s="15">
        <v>5681574.9000000004</v>
      </c>
      <c r="J15" s="15"/>
      <c r="K15" s="60">
        <v>0.37253920623965958</v>
      </c>
      <c r="L15" s="16"/>
      <c r="M15" s="15">
        <v>12908197.75</v>
      </c>
      <c r="O15" s="15">
        <v>12638561.199999999</v>
      </c>
      <c r="Q15" s="15"/>
      <c r="S15" s="15"/>
      <c r="U15" s="15"/>
      <c r="W15" s="15"/>
      <c r="Y15" s="15"/>
      <c r="AA15" s="15"/>
      <c r="AC15" s="15"/>
      <c r="AE15" s="15"/>
      <c r="AG15" s="15"/>
      <c r="AH15" s="66"/>
    </row>
    <row r="16" spans="1:34" ht="23.25" x14ac:dyDescent="0.35">
      <c r="A16" s="8"/>
      <c r="B16" s="8" t="s">
        <v>5</v>
      </c>
      <c r="C16" s="8"/>
      <c r="D16" s="8"/>
      <c r="E16" s="15">
        <v>1452915.45</v>
      </c>
      <c r="F16" s="15"/>
      <c r="G16" s="15">
        <v>1259680.74</v>
      </c>
      <c r="H16" s="15"/>
      <c r="I16" s="15">
        <v>-193234.70999999996</v>
      </c>
      <c r="J16" s="15"/>
      <c r="K16" s="60">
        <v>-0.15339974952701108</v>
      </c>
      <c r="L16" s="19"/>
      <c r="M16" s="15">
        <v>1066446.03</v>
      </c>
      <c r="O16" s="15">
        <v>1053171.03</v>
      </c>
      <c r="Q16" s="15"/>
      <c r="S16" s="15"/>
      <c r="U16" s="15"/>
      <c r="W16" s="15"/>
      <c r="Y16" s="15"/>
      <c r="AA16" s="15"/>
      <c r="AC16" s="15"/>
      <c r="AE16" s="15"/>
      <c r="AG16" s="15"/>
      <c r="AH16" s="67"/>
    </row>
    <row r="17" spans="1:34" ht="24" thickBot="1" x14ac:dyDescent="0.4">
      <c r="A17" s="8"/>
      <c r="B17" s="12" t="s">
        <v>9</v>
      </c>
      <c r="C17" s="8"/>
      <c r="D17" s="8"/>
      <c r="E17" s="20">
        <f>+E13+E15+E16</f>
        <v>67985434.63000001</v>
      </c>
      <c r="F17" s="21"/>
      <c r="G17" s="20">
        <f>+G13+G15+G16</f>
        <v>78970813.099999994</v>
      </c>
      <c r="H17" s="21"/>
      <c r="I17" s="20">
        <f>+I13+I15+I16</f>
        <v>10985378.469999995</v>
      </c>
      <c r="J17" s="21"/>
      <c r="K17" s="61">
        <f>+I17/G17</f>
        <v>0.13910681730083385</v>
      </c>
      <c r="L17" s="22"/>
      <c r="M17" s="20">
        <f>+M13+M15+M16</f>
        <v>79566401.819999993</v>
      </c>
      <c r="O17" s="20">
        <f>+O13+O15+O16</f>
        <v>82128210.88000001</v>
      </c>
      <c r="Q17" s="20">
        <f>+Q13+Q15+Q16</f>
        <v>0</v>
      </c>
      <c r="S17" s="20">
        <f>+S13+S15+S16</f>
        <v>0</v>
      </c>
      <c r="U17" s="20">
        <f>+U13+U15+U16</f>
        <v>0</v>
      </c>
      <c r="W17" s="20">
        <f>+W13+W15+W16</f>
        <v>0</v>
      </c>
      <c r="Y17" s="20">
        <f>+Y13+Y15+Y16</f>
        <v>0</v>
      </c>
      <c r="AA17" s="20">
        <f>+AA13+AA15+AA16</f>
        <v>0</v>
      </c>
      <c r="AC17" s="20">
        <f>+AC13+AC15+AC16</f>
        <v>0</v>
      </c>
      <c r="AE17" s="20">
        <f>+AE13+AE15+AE16</f>
        <v>0</v>
      </c>
      <c r="AG17" s="20">
        <f>+AG13+AG15+AG16</f>
        <v>0</v>
      </c>
    </row>
    <row r="18" spans="1:34" ht="24" thickTop="1" x14ac:dyDescent="0.35">
      <c r="A18" s="8"/>
      <c r="B18" s="8"/>
      <c r="C18" s="8"/>
      <c r="D18" s="8"/>
      <c r="E18" s="15"/>
      <c r="F18" s="15"/>
      <c r="G18" s="15"/>
      <c r="H18" s="15"/>
      <c r="I18" s="15"/>
      <c r="J18" s="15"/>
      <c r="K18" s="15"/>
      <c r="L18" s="23"/>
      <c r="M18" s="15"/>
      <c r="O18" s="15"/>
      <c r="Q18" s="15"/>
      <c r="S18" s="15"/>
      <c r="U18" s="15"/>
      <c r="W18" s="15"/>
      <c r="Y18" s="15"/>
      <c r="AA18" s="15"/>
      <c r="AC18" s="15"/>
      <c r="AE18" s="15"/>
      <c r="AG18" s="15"/>
    </row>
    <row r="19" spans="1:34" ht="23.25" x14ac:dyDescent="0.35">
      <c r="A19" s="8"/>
      <c r="B19" s="12" t="s">
        <v>10</v>
      </c>
      <c r="C19" s="12"/>
      <c r="D19" s="8"/>
      <c r="E19" s="15"/>
      <c r="F19" s="15"/>
      <c r="G19" s="15"/>
      <c r="H19" s="15"/>
      <c r="I19" s="15"/>
      <c r="J19" s="15"/>
      <c r="K19" s="15"/>
      <c r="L19" s="23"/>
      <c r="M19" s="15"/>
      <c r="O19" s="15"/>
      <c r="P19" s="52"/>
      <c r="Q19" s="15"/>
      <c r="S19" s="15"/>
      <c r="U19" s="15"/>
      <c r="W19" s="15"/>
      <c r="Y19" s="15"/>
      <c r="AA19" s="15"/>
      <c r="AC19" s="15"/>
      <c r="AE19" s="15"/>
      <c r="AG19" s="15"/>
    </row>
    <row r="20" spans="1:34" ht="23.25" x14ac:dyDescent="0.35">
      <c r="A20" s="8"/>
      <c r="B20" s="8" t="s">
        <v>49</v>
      </c>
      <c r="C20" s="12" t="s">
        <v>11</v>
      </c>
      <c r="D20" s="8"/>
      <c r="E20" s="15">
        <v>929563727.74000001</v>
      </c>
      <c r="F20" s="15"/>
      <c r="G20" s="15">
        <v>928251923.38999999</v>
      </c>
      <c r="H20" s="15"/>
      <c r="I20" s="15">
        <v>-1311804.3500000238</v>
      </c>
      <c r="J20" s="15"/>
      <c r="K20" s="60">
        <v>-1.4131986338463815E-3</v>
      </c>
      <c r="L20" s="24"/>
      <c r="M20" s="15">
        <v>926008087.45000005</v>
      </c>
      <c r="O20" s="15">
        <v>925771048.58000004</v>
      </c>
      <c r="P20" s="24"/>
      <c r="Q20" s="15"/>
      <c r="S20" s="15"/>
      <c r="U20" s="15"/>
      <c r="W20" s="15"/>
      <c r="Y20" s="15"/>
      <c r="AA20" s="15"/>
      <c r="AC20" s="15"/>
      <c r="AE20" s="15"/>
      <c r="AG20" s="15"/>
      <c r="AH20" s="66"/>
    </row>
    <row r="21" spans="1:34" ht="23.25" x14ac:dyDescent="0.35">
      <c r="A21" s="8"/>
      <c r="B21" s="8" t="s">
        <v>31</v>
      </c>
      <c r="C21" s="12" t="s">
        <v>12</v>
      </c>
      <c r="D21" s="8"/>
      <c r="E21" s="15">
        <v>130506127.55</v>
      </c>
      <c r="F21" s="15"/>
      <c r="G21" s="15">
        <v>131652920.61</v>
      </c>
      <c r="H21" s="15"/>
      <c r="I21" s="15">
        <v>1146793.0600000024</v>
      </c>
      <c r="J21" s="15"/>
      <c r="K21" s="60">
        <v>8.7107301128334785E-3</v>
      </c>
      <c r="L21" s="25"/>
      <c r="M21" s="15">
        <v>132293208.61</v>
      </c>
      <c r="O21" s="15">
        <v>135202734.22999999</v>
      </c>
      <c r="P21" s="53"/>
      <c r="Q21" s="15"/>
      <c r="S21" s="15"/>
      <c r="U21" s="15"/>
      <c r="W21" s="15"/>
      <c r="Y21" s="15"/>
      <c r="AA21" s="15"/>
      <c r="AC21" s="15"/>
      <c r="AE21" s="15"/>
      <c r="AG21" s="15"/>
      <c r="AH21" s="67"/>
    </row>
    <row r="22" spans="1:34" ht="23.25" x14ac:dyDescent="0.35">
      <c r="A22" s="8"/>
      <c r="B22" s="8" t="s">
        <v>32</v>
      </c>
      <c r="C22" s="12" t="s">
        <v>13</v>
      </c>
      <c r="D22" s="8"/>
      <c r="E22" s="15">
        <v>-108081511.04000001</v>
      </c>
      <c r="F22" s="15"/>
      <c r="G22" s="15">
        <v>-108081511.04000001</v>
      </c>
      <c r="H22" s="15"/>
      <c r="I22" s="15">
        <v>0</v>
      </c>
      <c r="J22" s="15"/>
      <c r="K22" s="60">
        <v>0</v>
      </c>
      <c r="L22" s="25"/>
      <c r="M22" s="15">
        <v>-108775537.98999999</v>
      </c>
      <c r="O22" s="15">
        <v>-109458390.67</v>
      </c>
      <c r="P22" s="53"/>
      <c r="Q22" s="15"/>
      <c r="S22" s="15"/>
      <c r="U22" s="15"/>
      <c r="W22" s="15"/>
      <c r="Y22" s="15"/>
      <c r="AA22" s="15"/>
      <c r="AC22" s="15"/>
      <c r="AE22" s="15"/>
      <c r="AG22" s="15"/>
      <c r="AH22" s="66"/>
    </row>
    <row r="23" spans="1:34" ht="18.75" hidden="1" customHeight="1" x14ac:dyDescent="0.35">
      <c r="A23" s="8"/>
      <c r="B23" s="8" t="s">
        <v>48</v>
      </c>
      <c r="C23" s="12" t="s">
        <v>14</v>
      </c>
      <c r="D23" s="8"/>
      <c r="E23" s="15">
        <v>0</v>
      </c>
      <c r="F23" s="15"/>
      <c r="G23" s="15">
        <v>0</v>
      </c>
      <c r="H23" s="15"/>
      <c r="I23" s="15">
        <v>0</v>
      </c>
      <c r="J23" s="15"/>
      <c r="K23" s="60" t="e">
        <v>#DIV/0!</v>
      </c>
      <c r="L23" s="19"/>
      <c r="M23" s="15">
        <v>0</v>
      </c>
      <c r="O23" s="15">
        <v>0</v>
      </c>
      <c r="Q23" s="15"/>
      <c r="S23" s="15"/>
      <c r="U23" s="15"/>
      <c r="W23" s="15"/>
      <c r="Y23" s="15"/>
      <c r="AA23" s="15"/>
      <c r="AC23" s="15"/>
      <c r="AE23" s="15"/>
      <c r="AG23" s="15"/>
    </row>
    <row r="24" spans="1:34" ht="18.75" hidden="1" customHeight="1" x14ac:dyDescent="0.35">
      <c r="A24" s="8"/>
      <c r="B24" s="8" t="s">
        <v>47</v>
      </c>
      <c r="C24" s="12" t="s">
        <v>15</v>
      </c>
      <c r="D24" s="8"/>
      <c r="E24" s="15">
        <v>0</v>
      </c>
      <c r="F24" s="15"/>
      <c r="G24" s="15">
        <v>0</v>
      </c>
      <c r="H24" s="15"/>
      <c r="I24" s="15">
        <v>0</v>
      </c>
      <c r="J24" s="15"/>
      <c r="K24" s="60" t="e">
        <v>#DIV/0!</v>
      </c>
      <c r="L24" s="19"/>
      <c r="M24" s="15">
        <v>0</v>
      </c>
      <c r="O24" s="15">
        <v>0</v>
      </c>
      <c r="Q24" s="15"/>
      <c r="S24" s="15"/>
      <c r="U24" s="15"/>
      <c r="W24" s="15"/>
      <c r="Y24" s="15"/>
      <c r="AA24" s="15"/>
      <c r="AC24" s="15"/>
      <c r="AE24" s="15"/>
      <c r="AG24" s="15"/>
    </row>
    <row r="25" spans="1:34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/>
      <c r="G25" s="15">
        <v>0</v>
      </c>
      <c r="H25" s="15"/>
      <c r="I25" s="15">
        <v>0</v>
      </c>
      <c r="J25" s="15"/>
      <c r="K25" s="60">
        <v>0</v>
      </c>
      <c r="L25" s="15"/>
      <c r="M25" s="15">
        <v>0</v>
      </c>
      <c r="N25" s="2"/>
      <c r="O25" s="15">
        <v>0</v>
      </c>
      <c r="Q25" s="26"/>
      <c r="S25" s="26"/>
      <c r="U25" s="26"/>
      <c r="W25" s="26"/>
      <c r="Y25" s="26"/>
      <c r="AA25" s="15"/>
      <c r="AC25" s="15"/>
      <c r="AE25" s="15"/>
      <c r="AG25" s="15"/>
    </row>
    <row r="26" spans="1:34" ht="18.75" hidden="1" customHeight="1" x14ac:dyDescent="0.35">
      <c r="A26" s="8"/>
      <c r="B26" s="8" t="s">
        <v>45</v>
      </c>
      <c r="C26" s="8"/>
      <c r="D26" s="8"/>
      <c r="E26" s="15"/>
      <c r="F26" s="15"/>
      <c r="G26" s="15"/>
      <c r="H26" s="15"/>
      <c r="I26" s="15"/>
      <c r="J26" s="15"/>
      <c r="K26" s="15"/>
      <c r="L26" s="19"/>
      <c r="M26" s="15"/>
      <c r="O26" s="15"/>
      <c r="Q26" s="15"/>
      <c r="S26" s="15"/>
      <c r="U26" s="15"/>
      <c r="W26" s="15"/>
      <c r="Y26" s="15"/>
      <c r="AA26" s="15"/>
      <c r="AC26" s="15"/>
      <c r="AE26" s="15"/>
      <c r="AG26" s="15"/>
    </row>
    <row r="27" spans="1:34" ht="24" thickBot="1" x14ac:dyDescent="0.4">
      <c r="A27" s="8"/>
      <c r="B27" s="12" t="s">
        <v>16</v>
      </c>
      <c r="C27" s="8"/>
      <c r="D27" s="8"/>
      <c r="E27" s="20">
        <f>+E20+E21+E22+E25</f>
        <v>951988344.25</v>
      </c>
      <c r="F27" s="21"/>
      <c r="G27" s="20">
        <f>+G20+G21+G22+G25</f>
        <v>951823332.96000004</v>
      </c>
      <c r="H27" s="21"/>
      <c r="I27" s="20">
        <f>+I20+I21+I22+I25</f>
        <v>-165011.29000002146</v>
      </c>
      <c r="J27" s="21"/>
      <c r="K27" s="61">
        <f>+I27/G27</f>
        <v>-1.733633588145669E-4</v>
      </c>
      <c r="L27" s="27"/>
      <c r="M27" s="20">
        <f>+M20+M21+M22+M25</f>
        <v>949525758.07000005</v>
      </c>
      <c r="O27" s="20">
        <f>+O20+O21+O22+O25</f>
        <v>951515392.1400001</v>
      </c>
      <c r="Q27" s="20">
        <f>+Q20+Q21+Q22+Q25</f>
        <v>0</v>
      </c>
      <c r="S27" s="20">
        <f>+S20+S21+S22+S25</f>
        <v>0</v>
      </c>
      <c r="U27" s="20">
        <f>+U20+U21+U22+U25</f>
        <v>0</v>
      </c>
      <c r="W27" s="20">
        <f>+W20+W21+W22+W25</f>
        <v>0</v>
      </c>
      <c r="Y27" s="20">
        <f>+Y20+Y21+Y22+Y25</f>
        <v>0</v>
      </c>
      <c r="AA27" s="20">
        <f>+AA20+AA21+AA22+AA25</f>
        <v>0</v>
      </c>
      <c r="AC27" s="20">
        <f>+AC20+AC21+AC22+AC25</f>
        <v>0</v>
      </c>
      <c r="AE27" s="20">
        <f>+AE20+AE21+AE22+AE25</f>
        <v>0</v>
      </c>
      <c r="AG27" s="20">
        <f>+AG20+AG21+AG22+AG25</f>
        <v>0</v>
      </c>
    </row>
    <row r="28" spans="1:34" ht="11.25" customHeight="1" thickTop="1" x14ac:dyDescent="0.35">
      <c r="A28" s="8"/>
      <c r="B28" s="12"/>
      <c r="C28" s="8"/>
      <c r="D28" s="8"/>
      <c r="E28" s="21"/>
      <c r="F28" s="21"/>
      <c r="G28" s="21"/>
      <c r="H28" s="21"/>
      <c r="I28" s="21"/>
      <c r="J28" s="21"/>
      <c r="K28" s="21"/>
      <c r="L28" s="23"/>
      <c r="M28" s="21"/>
      <c r="O28" s="21"/>
      <c r="Q28" s="21"/>
      <c r="S28" s="21"/>
      <c r="U28" s="21"/>
      <c r="W28" s="21"/>
      <c r="Y28" s="21"/>
      <c r="AA28" s="21"/>
      <c r="AC28" s="21"/>
      <c r="AE28" s="21"/>
      <c r="AG28" s="21"/>
    </row>
    <row r="29" spans="1:34" ht="24" thickBot="1" x14ac:dyDescent="0.4">
      <c r="A29" s="8"/>
      <c r="B29" s="12" t="s">
        <v>17</v>
      </c>
      <c r="C29" s="8"/>
      <c r="D29" s="8"/>
      <c r="E29" s="20">
        <f>+E17+E27</f>
        <v>1019973778.88</v>
      </c>
      <c r="F29" s="21"/>
      <c r="G29" s="20">
        <f>+G17+G27</f>
        <v>1030794146.0600001</v>
      </c>
      <c r="H29" s="21"/>
      <c r="I29" s="20">
        <f>+I17+I27</f>
        <v>10820367.179999974</v>
      </c>
      <c r="J29" s="21"/>
      <c r="K29" s="61">
        <f>+I29/G29</f>
        <v>1.0497117413169851E-2</v>
      </c>
      <c r="L29" s="28"/>
      <c r="M29" s="20">
        <f>+M17+M27</f>
        <v>1029092159.8900001</v>
      </c>
      <c r="O29" s="20">
        <f>+O17+O27</f>
        <v>1033643603.0200001</v>
      </c>
      <c r="Q29" s="20">
        <f>+Q17+Q27</f>
        <v>0</v>
      </c>
      <c r="S29" s="20">
        <f>+S17+S27</f>
        <v>0</v>
      </c>
      <c r="U29" s="20">
        <f>+U17+U27</f>
        <v>0</v>
      </c>
      <c r="W29" s="20">
        <f>+W17+W27</f>
        <v>0</v>
      </c>
      <c r="Y29" s="20">
        <f>+Y17+Y27</f>
        <v>0</v>
      </c>
      <c r="AA29" s="20">
        <f>+AA17+AA27</f>
        <v>0</v>
      </c>
      <c r="AC29" s="20">
        <f>+AC17+AC27</f>
        <v>0</v>
      </c>
      <c r="AE29" s="20">
        <f>+AE17+AE27</f>
        <v>0</v>
      </c>
      <c r="AG29" s="20">
        <f>+AG17+AG27</f>
        <v>0</v>
      </c>
    </row>
    <row r="30" spans="1:34" ht="14.25" customHeight="1" thickTop="1" x14ac:dyDescent="0.35">
      <c r="A30" s="8"/>
      <c r="B30" s="8"/>
      <c r="C30" s="8"/>
      <c r="D30" s="8"/>
      <c r="E30" s="15"/>
      <c r="F30" s="15"/>
      <c r="G30" s="15"/>
      <c r="H30" s="15"/>
      <c r="I30" s="15"/>
      <c r="J30" s="15"/>
      <c r="K30" s="15"/>
      <c r="L30" s="23"/>
      <c r="M30" s="15"/>
      <c r="O30" s="15"/>
      <c r="Q30" s="15"/>
      <c r="S30" s="15"/>
      <c r="U30" s="15"/>
      <c r="W30" s="15"/>
      <c r="Y30" s="15"/>
      <c r="AA30" s="15"/>
      <c r="AC30" s="15"/>
      <c r="AE30" s="15"/>
      <c r="AG30" s="15"/>
    </row>
    <row r="31" spans="1:34" ht="23.25" x14ac:dyDescent="0.35">
      <c r="A31" s="8"/>
      <c r="B31" s="12" t="s">
        <v>18</v>
      </c>
      <c r="C31" s="8"/>
      <c r="D31" s="8"/>
      <c r="E31" s="15"/>
      <c r="F31" s="15"/>
      <c r="G31" s="15"/>
      <c r="H31" s="15"/>
      <c r="I31" s="15"/>
      <c r="J31" s="15"/>
      <c r="K31" s="15"/>
      <c r="L31" s="23"/>
      <c r="M31" s="15"/>
      <c r="O31" s="15"/>
      <c r="Q31" s="15"/>
      <c r="S31" s="15"/>
      <c r="U31" s="15"/>
      <c r="W31" s="15"/>
      <c r="Y31" s="15"/>
      <c r="AA31" s="15"/>
      <c r="AC31" s="15"/>
      <c r="AE31" s="15"/>
      <c r="AG31" s="15"/>
    </row>
    <row r="32" spans="1:34" ht="23.25" customHeight="1" x14ac:dyDescent="0.35">
      <c r="A32" s="8"/>
      <c r="B32" s="12"/>
      <c r="C32" s="8"/>
      <c r="D32" s="8"/>
      <c r="E32" s="15"/>
      <c r="F32" s="15"/>
      <c r="G32" s="15"/>
      <c r="H32" s="15"/>
      <c r="I32" s="15"/>
      <c r="J32" s="15"/>
      <c r="K32" s="15"/>
      <c r="L32" s="23"/>
      <c r="M32" s="15"/>
      <c r="O32" s="15"/>
      <c r="Q32" s="15"/>
      <c r="S32" s="15"/>
      <c r="U32" s="15"/>
      <c r="W32" s="15"/>
      <c r="Y32" s="15"/>
      <c r="AA32" s="15"/>
      <c r="AC32" s="15"/>
      <c r="AE32" s="15"/>
      <c r="AG32" s="15"/>
    </row>
    <row r="33" spans="1:34" ht="23.25" x14ac:dyDescent="0.35">
      <c r="A33" s="8"/>
      <c r="B33" s="12" t="s">
        <v>19</v>
      </c>
      <c r="C33" s="12"/>
      <c r="D33" s="8"/>
      <c r="E33" s="15"/>
      <c r="F33" s="15"/>
      <c r="G33" s="15"/>
      <c r="H33" s="15"/>
      <c r="I33" s="15"/>
      <c r="J33" s="15"/>
      <c r="K33" s="15"/>
      <c r="L33" s="23"/>
      <c r="M33" s="15"/>
      <c r="O33" s="15"/>
      <c r="Q33" s="15"/>
      <c r="S33" s="15"/>
      <c r="U33" s="15"/>
      <c r="W33" s="15"/>
      <c r="Y33" s="15"/>
      <c r="AA33" s="15"/>
      <c r="AC33" s="15"/>
      <c r="AE33" s="15"/>
      <c r="AG33" s="15"/>
    </row>
    <row r="34" spans="1:34" ht="23.25" x14ac:dyDescent="0.35">
      <c r="A34" s="8"/>
      <c r="B34" s="12" t="s">
        <v>53</v>
      </c>
      <c r="C34" s="12" t="s">
        <v>22</v>
      </c>
      <c r="D34" s="8"/>
      <c r="E34" s="15"/>
      <c r="F34" s="15"/>
      <c r="G34" s="15"/>
      <c r="H34" s="15"/>
      <c r="I34" s="15"/>
      <c r="J34" s="15"/>
      <c r="K34" s="15"/>
      <c r="L34" s="23"/>
      <c r="M34" s="15"/>
      <c r="O34" s="15"/>
      <c r="Q34" s="15"/>
      <c r="S34" s="15"/>
      <c r="U34" s="15"/>
      <c r="W34" s="15"/>
      <c r="Y34" s="15"/>
      <c r="AA34" s="15"/>
      <c r="AC34" s="15"/>
      <c r="AE34" s="15"/>
      <c r="AG34" s="15"/>
    </row>
    <row r="35" spans="1:34" ht="23.25" x14ac:dyDescent="0.35">
      <c r="A35" s="8"/>
      <c r="B35" s="8" t="s">
        <v>52</v>
      </c>
      <c r="C35" s="12"/>
      <c r="D35" s="8"/>
      <c r="E35" s="15">
        <v>2282402</v>
      </c>
      <c r="F35" s="15"/>
      <c r="G35" s="15">
        <v>3412699</v>
      </c>
      <c r="H35" s="15"/>
      <c r="I35" s="15">
        <v>1130297</v>
      </c>
      <c r="J35" s="15"/>
      <c r="K35" s="60">
        <v>0.3312032499789756</v>
      </c>
      <c r="L35" s="29"/>
      <c r="M35" s="15">
        <v>3165003.53</v>
      </c>
      <c r="O35" s="15">
        <v>4606934.3099999996</v>
      </c>
      <c r="Q35" s="15"/>
      <c r="S35" s="15"/>
      <c r="U35" s="15"/>
      <c r="W35" s="15"/>
      <c r="Y35" s="15"/>
      <c r="AA35" s="15"/>
      <c r="AC35" s="15"/>
      <c r="AE35" s="15"/>
      <c r="AG35" s="15"/>
    </row>
    <row r="36" spans="1:34" ht="23.25" x14ac:dyDescent="0.35">
      <c r="A36" s="8"/>
      <c r="B36" s="8" t="s">
        <v>54</v>
      </c>
      <c r="C36" s="12" t="s">
        <v>22</v>
      </c>
      <c r="D36" s="8"/>
      <c r="E36" s="15">
        <v>57000</v>
      </c>
      <c r="F36" s="15"/>
      <c r="G36" s="15">
        <v>57000</v>
      </c>
      <c r="H36" s="15"/>
      <c r="I36" s="15">
        <v>0</v>
      </c>
      <c r="J36" s="15"/>
      <c r="K36" s="60">
        <v>0</v>
      </c>
      <c r="L36" s="29"/>
      <c r="M36" s="15">
        <v>86000</v>
      </c>
      <c r="O36" s="15">
        <v>45000</v>
      </c>
      <c r="Q36" s="15"/>
      <c r="S36" s="15"/>
      <c r="U36" s="15"/>
      <c r="W36" s="15"/>
      <c r="X36" s="4"/>
      <c r="Y36" s="15"/>
      <c r="AA36" s="15"/>
      <c r="AC36" s="15"/>
      <c r="AE36" s="15"/>
      <c r="AG36" s="15"/>
    </row>
    <row r="37" spans="1:34" ht="18.75" hidden="1" customHeight="1" x14ac:dyDescent="0.35">
      <c r="A37" s="8"/>
      <c r="B37" s="8" t="s">
        <v>55</v>
      </c>
      <c r="C37" s="12"/>
      <c r="D37" s="8"/>
      <c r="E37" s="15">
        <v>0</v>
      </c>
      <c r="F37" s="15"/>
      <c r="G37" s="15">
        <v>0</v>
      </c>
      <c r="H37" s="15"/>
      <c r="I37" s="15">
        <v>0</v>
      </c>
      <c r="J37" s="15"/>
      <c r="K37" s="60" t="e">
        <v>#DIV/0!</v>
      </c>
      <c r="L37" s="23"/>
      <c r="M37" s="15">
        <v>0</v>
      </c>
      <c r="O37" s="15">
        <v>0</v>
      </c>
      <c r="Q37" s="15"/>
      <c r="S37" s="15"/>
      <c r="U37" s="15"/>
      <c r="W37" s="15"/>
      <c r="Y37" s="15"/>
      <c r="AA37" s="15"/>
      <c r="AC37" s="15"/>
      <c r="AE37" s="15"/>
      <c r="AG37" s="15"/>
    </row>
    <row r="38" spans="1:34" ht="18.75" hidden="1" customHeight="1" x14ac:dyDescent="0.35">
      <c r="A38" s="8"/>
      <c r="B38" s="8" t="s">
        <v>44</v>
      </c>
      <c r="C38" s="12"/>
      <c r="D38" s="8"/>
      <c r="E38" s="15">
        <v>0</v>
      </c>
      <c r="F38" s="15"/>
      <c r="G38" s="15">
        <v>0</v>
      </c>
      <c r="H38" s="15"/>
      <c r="I38" s="15">
        <v>0</v>
      </c>
      <c r="J38" s="15"/>
      <c r="K38" s="60" t="e">
        <v>#DIV/0!</v>
      </c>
      <c r="L38" s="23"/>
      <c r="M38" s="15">
        <v>0</v>
      </c>
      <c r="O38" s="15">
        <v>0</v>
      </c>
      <c r="Q38" s="15"/>
      <c r="S38" s="15"/>
      <c r="U38" s="15"/>
      <c r="V38" s="4"/>
      <c r="W38" s="15"/>
      <c r="Y38" s="15"/>
      <c r="AA38" s="15"/>
      <c r="AC38" s="15"/>
      <c r="AE38" s="15"/>
      <c r="AG38" s="15"/>
    </row>
    <row r="39" spans="1:34" ht="18.75" hidden="1" customHeight="1" x14ac:dyDescent="0.35">
      <c r="A39" s="8"/>
      <c r="B39" s="8" t="s">
        <v>43</v>
      </c>
      <c r="C39" s="12"/>
      <c r="D39" s="8"/>
      <c r="E39" s="15">
        <v>0</v>
      </c>
      <c r="F39" s="15"/>
      <c r="G39" s="15">
        <v>0</v>
      </c>
      <c r="H39" s="15"/>
      <c r="I39" s="15">
        <v>0</v>
      </c>
      <c r="J39" s="15"/>
      <c r="K39" s="60" t="e">
        <v>#DIV/0!</v>
      </c>
      <c r="L39" s="23"/>
      <c r="M39" s="15">
        <v>0</v>
      </c>
      <c r="O39" s="15">
        <v>0</v>
      </c>
      <c r="Q39" s="15"/>
      <c r="S39" s="15"/>
      <c r="U39" s="15"/>
      <c r="V39" s="4"/>
      <c r="W39" s="15"/>
      <c r="Y39" s="15"/>
      <c r="AA39" s="15"/>
      <c r="AC39" s="15"/>
      <c r="AE39" s="15"/>
      <c r="AG39" s="15"/>
    </row>
    <row r="40" spans="1:34" ht="18.75" hidden="1" customHeight="1" x14ac:dyDescent="0.35">
      <c r="A40" s="8"/>
      <c r="B40" s="8" t="s">
        <v>20</v>
      </c>
      <c r="C40" s="12"/>
      <c r="D40" s="8"/>
      <c r="E40" s="15">
        <v>0</v>
      </c>
      <c r="F40" s="15"/>
      <c r="G40" s="15">
        <v>0</v>
      </c>
      <c r="H40" s="15"/>
      <c r="I40" s="15">
        <v>0</v>
      </c>
      <c r="J40" s="15"/>
      <c r="K40" s="60" t="e">
        <v>#DIV/0!</v>
      </c>
      <c r="L40" s="23"/>
      <c r="M40" s="15">
        <v>0</v>
      </c>
      <c r="O40" s="15">
        <v>0</v>
      </c>
      <c r="Q40" s="15"/>
      <c r="S40" s="15"/>
      <c r="U40" s="15"/>
      <c r="V40" s="4"/>
      <c r="W40" s="15"/>
      <c r="Y40" s="15"/>
      <c r="AA40" s="15"/>
      <c r="AC40" s="15"/>
      <c r="AE40" s="15"/>
      <c r="AG40" s="15"/>
    </row>
    <row r="41" spans="1:34" ht="18.75" hidden="1" customHeight="1" x14ac:dyDescent="0.35">
      <c r="A41" s="8"/>
      <c r="B41" s="8" t="s">
        <v>42</v>
      </c>
      <c r="C41" s="12"/>
      <c r="D41" s="8"/>
      <c r="E41" s="31">
        <v>0</v>
      </c>
      <c r="F41" s="31"/>
      <c r="G41" s="15">
        <v>0</v>
      </c>
      <c r="H41" s="31"/>
      <c r="I41" s="15">
        <v>0</v>
      </c>
      <c r="J41" s="31"/>
      <c r="K41" s="60" t="e">
        <v>#DIV/0!</v>
      </c>
      <c r="L41" s="23"/>
      <c r="M41" s="15">
        <v>0</v>
      </c>
      <c r="O41" s="15">
        <v>0</v>
      </c>
      <c r="Q41" s="31"/>
      <c r="S41" s="31"/>
      <c r="U41" s="31"/>
      <c r="V41" s="4"/>
      <c r="W41" s="31"/>
      <c r="Y41" s="15"/>
      <c r="AA41" s="15"/>
      <c r="AC41" s="15"/>
      <c r="AE41" s="15"/>
      <c r="AG41" s="15"/>
    </row>
    <row r="42" spans="1:34" ht="18.75" customHeight="1" x14ac:dyDescent="0.35">
      <c r="A42" s="8"/>
      <c r="B42" s="8" t="s">
        <v>62</v>
      </c>
      <c r="C42" s="12"/>
      <c r="D42" s="8"/>
      <c r="E42" s="31">
        <v>451657.69</v>
      </c>
      <c r="F42" s="31"/>
      <c r="G42" s="15">
        <v>451657.69</v>
      </c>
      <c r="H42" s="31"/>
      <c r="I42" s="15">
        <v>0</v>
      </c>
      <c r="J42" s="31"/>
      <c r="K42" s="60">
        <v>0</v>
      </c>
      <c r="L42" s="46"/>
      <c r="M42" s="15">
        <v>451657.69</v>
      </c>
      <c r="O42" s="15">
        <v>451657.69</v>
      </c>
      <c r="Q42" s="31"/>
      <c r="S42" s="31"/>
      <c r="U42" s="31"/>
      <c r="V42" s="4"/>
      <c r="W42" s="31"/>
      <c r="Y42" s="15"/>
      <c r="AA42" s="15"/>
      <c r="AC42" s="15"/>
      <c r="AE42" s="15"/>
      <c r="AG42" s="15"/>
    </row>
    <row r="43" spans="1:34" ht="21.75" customHeight="1" x14ac:dyDescent="0.35">
      <c r="A43" s="8"/>
      <c r="B43" s="8" t="s">
        <v>61</v>
      </c>
      <c r="C43" s="12"/>
      <c r="D43" s="8"/>
      <c r="E43" s="31">
        <v>225449.14</v>
      </c>
      <c r="F43" s="31"/>
      <c r="G43" s="15">
        <v>433890.25</v>
      </c>
      <c r="H43" s="31"/>
      <c r="I43" s="15">
        <v>208441.11</v>
      </c>
      <c r="J43" s="31"/>
      <c r="K43" s="63">
        <v>0.48040053907641389</v>
      </c>
      <c r="L43" s="23"/>
      <c r="M43" s="15">
        <v>772120.5</v>
      </c>
      <c r="O43" s="15">
        <v>796685.5</v>
      </c>
      <c r="Q43" s="31"/>
      <c r="S43" s="31"/>
      <c r="U43" s="31"/>
      <c r="V43" s="4"/>
      <c r="W43" s="31"/>
      <c r="Y43" s="15"/>
      <c r="AA43" s="15"/>
      <c r="AC43" s="15"/>
      <c r="AE43" s="15"/>
      <c r="AG43" s="15"/>
    </row>
    <row r="44" spans="1:34" ht="23.25" x14ac:dyDescent="0.35">
      <c r="A44" s="8"/>
      <c r="B44" s="12" t="s">
        <v>57</v>
      </c>
      <c r="C44" s="12"/>
      <c r="D44" s="8"/>
      <c r="E44" s="32">
        <f>SUM(E35:E43)</f>
        <v>3016508.83</v>
      </c>
      <c r="F44" s="21"/>
      <c r="G44" s="32">
        <f>SUM(G35:G43)</f>
        <v>4355246.9399999995</v>
      </c>
      <c r="H44" s="21"/>
      <c r="I44" s="32">
        <f>SUM(I35:I43)</f>
        <v>1338738.1099999999</v>
      </c>
      <c r="J44" s="21"/>
      <c r="K44" s="62">
        <f t="shared" ref="K44" si="0">+I44/G44</f>
        <v>0.30738512154261455</v>
      </c>
      <c r="L44" s="28"/>
      <c r="M44" s="32">
        <f>SUM(M35:M43)</f>
        <v>4474781.72</v>
      </c>
      <c r="O44" s="32">
        <f>SUM(O35:O43)</f>
        <v>5900277.5</v>
      </c>
      <c r="Q44" s="32">
        <f>SUM(Q35:Q43)</f>
        <v>0</v>
      </c>
      <c r="S44" s="32">
        <f>SUM(S35:S43)</f>
        <v>0</v>
      </c>
      <c r="U44" s="32">
        <f>SUM(U35:U43)</f>
        <v>0</v>
      </c>
      <c r="V44" s="4"/>
      <c r="W44" s="32">
        <f>SUM(W35:W43)</f>
        <v>0</v>
      </c>
      <c r="Y44" s="32">
        <f>SUM(Y35:Y43)</f>
        <v>0</v>
      </c>
      <c r="AA44" s="32">
        <f>SUM(AA35:AA43)</f>
        <v>0</v>
      </c>
      <c r="AC44" s="32">
        <f>SUM(AC35:AC43)</f>
        <v>0</v>
      </c>
      <c r="AE44" s="32">
        <f>SUM(AE35:AE43)</f>
        <v>0</v>
      </c>
      <c r="AG44" s="32">
        <f>SUM(AG35:AG43)</f>
        <v>0</v>
      </c>
      <c r="AH44" s="66"/>
    </row>
    <row r="45" spans="1:34" ht="23.25" x14ac:dyDescent="0.35">
      <c r="A45" s="8"/>
      <c r="B45" s="8"/>
      <c r="C45" s="12"/>
      <c r="D45" s="8"/>
      <c r="E45" s="15"/>
      <c r="F45" s="15"/>
      <c r="G45" s="15"/>
      <c r="H45" s="15"/>
      <c r="I45" s="15"/>
      <c r="J45" s="15"/>
      <c r="K45" s="15"/>
      <c r="L45" s="23"/>
      <c r="M45" s="15"/>
      <c r="O45" s="15"/>
      <c r="Q45" s="15"/>
      <c r="S45" s="15"/>
      <c r="U45" s="15"/>
      <c r="V45" s="4"/>
      <c r="W45" s="15"/>
      <c r="Y45" s="15"/>
      <c r="AA45" s="15"/>
      <c r="AC45" s="15"/>
      <c r="AE45" s="15"/>
      <c r="AG45" s="15"/>
      <c r="AH45" s="67"/>
    </row>
    <row r="46" spans="1:34" ht="23.25" x14ac:dyDescent="0.35">
      <c r="A46" s="8"/>
      <c r="B46" s="12" t="s">
        <v>24</v>
      </c>
      <c r="C46" s="12" t="s">
        <v>23</v>
      </c>
      <c r="D46" s="8"/>
      <c r="E46" s="15"/>
      <c r="F46" s="15"/>
      <c r="G46" s="15"/>
      <c r="H46" s="15"/>
      <c r="I46" s="15"/>
      <c r="J46" s="15"/>
      <c r="K46" s="15"/>
      <c r="L46" s="23"/>
      <c r="M46" s="15"/>
      <c r="O46" s="15"/>
      <c r="Q46" s="15"/>
      <c r="S46" s="15"/>
      <c r="U46" s="15"/>
      <c r="V46" s="4"/>
      <c r="W46" s="15"/>
      <c r="Y46" s="15"/>
      <c r="AA46" s="15"/>
      <c r="AC46" s="15"/>
      <c r="AE46" s="15"/>
      <c r="AG46" s="15"/>
    </row>
    <row r="47" spans="1:34" ht="23.25" x14ac:dyDescent="0.35">
      <c r="A47" s="8"/>
      <c r="B47" s="33" t="s">
        <v>67</v>
      </c>
      <c r="C47" s="12"/>
      <c r="D47" s="8"/>
      <c r="E47" s="15"/>
      <c r="F47" s="15"/>
      <c r="G47" s="15"/>
      <c r="H47" s="15"/>
      <c r="I47" s="15"/>
      <c r="J47" s="15"/>
      <c r="K47" s="15"/>
      <c r="L47" s="46"/>
      <c r="M47" s="15"/>
      <c r="N47" s="4"/>
      <c r="O47" s="15"/>
      <c r="Q47" s="15"/>
      <c r="S47" s="15"/>
      <c r="U47" s="15"/>
      <c r="W47" s="15"/>
      <c r="Y47" s="15"/>
      <c r="AA47" s="15"/>
      <c r="AC47" s="15"/>
      <c r="AE47" s="15"/>
      <c r="AG47" s="15"/>
    </row>
    <row r="48" spans="1:34" ht="23.25" x14ac:dyDescent="0.35">
      <c r="A48" s="8"/>
      <c r="B48" s="8" t="s">
        <v>52</v>
      </c>
      <c r="C48" s="12"/>
      <c r="D48" s="8"/>
      <c r="E48" s="15">
        <v>963449.55999999994</v>
      </c>
      <c r="F48" s="15"/>
      <c r="G48" s="15">
        <v>963449.55999999994</v>
      </c>
      <c r="H48" s="15"/>
      <c r="I48" s="15">
        <v>0</v>
      </c>
      <c r="J48" s="15"/>
      <c r="K48" s="60">
        <v>0</v>
      </c>
      <c r="L48" s="34"/>
      <c r="M48" s="15">
        <v>1224914.73</v>
      </c>
      <c r="O48" s="15">
        <v>1211709.3700000001</v>
      </c>
      <c r="Q48" s="15"/>
      <c r="S48" s="15"/>
      <c r="U48" s="15"/>
      <c r="W48" s="15"/>
      <c r="Y48" s="15"/>
      <c r="AA48" s="15"/>
      <c r="AC48" s="15"/>
      <c r="AE48" s="15"/>
      <c r="AG48" s="15"/>
      <c r="AH48" s="66"/>
    </row>
    <row r="49" spans="1:34" ht="18.75" hidden="1" customHeight="1" x14ac:dyDescent="0.35">
      <c r="A49" s="8"/>
      <c r="B49" s="8" t="s">
        <v>54</v>
      </c>
      <c r="C49" s="12"/>
      <c r="D49" s="8"/>
      <c r="E49" s="15">
        <v>0</v>
      </c>
      <c r="F49" s="15"/>
      <c r="G49" s="15">
        <v>0</v>
      </c>
      <c r="H49" s="15"/>
      <c r="I49" s="15">
        <v>0</v>
      </c>
      <c r="J49" s="15"/>
      <c r="K49" s="63" t="e">
        <v>#DIV/0!</v>
      </c>
      <c r="L49" s="35"/>
      <c r="M49" s="15">
        <v>0</v>
      </c>
      <c r="O49" s="15">
        <v>0</v>
      </c>
      <c r="Q49" s="15"/>
      <c r="S49" s="15"/>
      <c r="U49" s="15"/>
      <c r="W49" s="15"/>
      <c r="Y49" s="15"/>
      <c r="AA49" s="15"/>
      <c r="AC49" s="15"/>
      <c r="AE49" s="15"/>
      <c r="AG49" s="15"/>
      <c r="AH49" s="67"/>
    </row>
    <row r="50" spans="1:34" ht="18.75" customHeight="1" x14ac:dyDescent="0.35">
      <c r="A50" s="8"/>
      <c r="B50" s="8" t="s">
        <v>72</v>
      </c>
      <c r="C50" s="12"/>
      <c r="D50" s="8"/>
      <c r="E50" s="15">
        <v>25545000</v>
      </c>
      <c r="F50" s="15"/>
      <c r="G50" s="15">
        <v>25545000</v>
      </c>
      <c r="H50" s="15"/>
      <c r="I50" s="15"/>
      <c r="J50" s="15"/>
      <c r="K50" s="60"/>
      <c r="L50" s="35"/>
      <c r="M50" s="15">
        <v>25545000</v>
      </c>
      <c r="O50" s="15">
        <v>25545000</v>
      </c>
      <c r="Q50" s="15"/>
      <c r="S50" s="15"/>
      <c r="U50" s="15"/>
      <c r="W50" s="15"/>
      <c r="Y50" s="15"/>
      <c r="AA50" s="15"/>
      <c r="AC50" s="15"/>
      <c r="AE50" s="15"/>
      <c r="AG50" s="15"/>
      <c r="AH50" s="67"/>
    </row>
    <row r="51" spans="1:34" ht="23.25" x14ac:dyDescent="0.35">
      <c r="A51" s="8"/>
      <c r="B51" s="8" t="s">
        <v>55</v>
      </c>
      <c r="C51" s="12"/>
      <c r="D51" s="8"/>
      <c r="E51" s="30">
        <v>24863698.149999999</v>
      </c>
      <c r="F51" s="30"/>
      <c r="G51" s="15">
        <v>24863698.149999999</v>
      </c>
      <c r="H51" s="30"/>
      <c r="I51" s="15">
        <v>0</v>
      </c>
      <c r="J51" s="30"/>
      <c r="K51" s="60">
        <v>0</v>
      </c>
      <c r="L51" s="36"/>
      <c r="M51" s="15">
        <v>25620388.559999999</v>
      </c>
      <c r="N51" s="4"/>
      <c r="O51" s="15">
        <v>25620388.559999999</v>
      </c>
      <c r="Q51" s="30"/>
      <c r="S51" s="30"/>
      <c r="U51" s="30"/>
      <c r="W51" s="30"/>
      <c r="Y51" s="15"/>
      <c r="AA51" s="15"/>
      <c r="AC51" s="15"/>
      <c r="AE51" s="15"/>
      <c r="AG51" s="15"/>
      <c r="AH51" s="66"/>
    </row>
    <row r="52" spans="1:34" ht="23.25" customHeight="1" x14ac:dyDescent="0.35">
      <c r="A52" s="8"/>
      <c r="B52" s="33" t="s">
        <v>58</v>
      </c>
      <c r="C52" s="12"/>
      <c r="D52" s="8"/>
      <c r="E52" s="32">
        <f>+E48+E51+E50</f>
        <v>51372147.709999993</v>
      </c>
      <c r="F52" s="21"/>
      <c r="G52" s="32">
        <f>+G48+G51+G50</f>
        <v>51372147.709999993</v>
      </c>
      <c r="H52" s="21"/>
      <c r="I52" s="32">
        <f>+I48+I51</f>
        <v>0</v>
      </c>
      <c r="J52" s="21"/>
      <c r="K52" s="64">
        <f>+I52/G52</f>
        <v>0</v>
      </c>
      <c r="L52" s="50"/>
      <c r="M52" s="32">
        <f>+M48+M51+M50</f>
        <v>52390303.289999999</v>
      </c>
      <c r="N52" s="4"/>
      <c r="O52" s="32">
        <f>+O48+O51+O50</f>
        <v>52377097.93</v>
      </c>
      <c r="Q52" s="32">
        <f>+Q48+Q51</f>
        <v>0</v>
      </c>
      <c r="S52" s="32">
        <f>+S48+S51</f>
        <v>0</v>
      </c>
      <c r="U52" s="32">
        <f>+U48+U51</f>
        <v>0</v>
      </c>
      <c r="W52" s="32">
        <f>+W48+W51</f>
        <v>0</v>
      </c>
      <c r="Y52" s="32">
        <f>+Y48+Y51</f>
        <v>0</v>
      </c>
      <c r="AA52" s="32">
        <f>+AA48+AA51</f>
        <v>0</v>
      </c>
      <c r="AC52" s="32">
        <f>+AC48+AC51</f>
        <v>0</v>
      </c>
      <c r="AE52" s="32">
        <f>+AE48+AE51+AE50</f>
        <v>0</v>
      </c>
      <c r="AG52" s="32">
        <f>+AG48+AG51</f>
        <v>0</v>
      </c>
      <c r="AH52" s="67"/>
    </row>
    <row r="53" spans="1:34" ht="23.25" hidden="1" x14ac:dyDescent="0.35">
      <c r="A53" s="8"/>
      <c r="B53" s="37"/>
      <c r="C53" s="12"/>
      <c r="D53" s="8"/>
      <c r="E53" s="15"/>
      <c r="F53" s="15"/>
      <c r="G53" s="15"/>
      <c r="H53" s="15"/>
      <c r="I53" s="15"/>
      <c r="J53" s="15"/>
      <c r="K53" s="15"/>
      <c r="L53" s="35"/>
      <c r="M53" s="15"/>
      <c r="O53" s="15"/>
      <c r="Q53" s="15"/>
      <c r="S53" s="15"/>
      <c r="U53" s="15"/>
      <c r="W53" s="15"/>
      <c r="Y53" s="15"/>
      <c r="AA53" s="15"/>
      <c r="AC53" s="15"/>
      <c r="AE53" s="15"/>
      <c r="AG53" s="15"/>
    </row>
    <row r="54" spans="1:34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/>
      <c r="G54" s="15">
        <v>0</v>
      </c>
      <c r="H54" s="15"/>
      <c r="I54" s="15">
        <v>0</v>
      </c>
      <c r="J54" s="15"/>
      <c r="K54" s="15"/>
      <c r="L54" s="35"/>
      <c r="M54" s="15">
        <v>0</v>
      </c>
      <c r="O54" s="15">
        <v>0</v>
      </c>
      <c r="Q54" s="15">
        <v>0</v>
      </c>
      <c r="S54" s="15">
        <v>0</v>
      </c>
      <c r="U54" s="15">
        <v>0</v>
      </c>
      <c r="W54" s="15">
        <v>0</v>
      </c>
      <c r="Y54" s="15">
        <v>0</v>
      </c>
      <c r="AA54" s="15">
        <v>0</v>
      </c>
      <c r="AC54" s="15">
        <v>0</v>
      </c>
      <c r="AE54" s="15">
        <v>0</v>
      </c>
      <c r="AG54" s="15">
        <v>0</v>
      </c>
    </row>
    <row r="55" spans="1:34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/>
      <c r="G55" s="15">
        <v>0</v>
      </c>
      <c r="H55" s="15"/>
      <c r="I55" s="15">
        <v>0</v>
      </c>
      <c r="J55" s="15"/>
      <c r="K55" s="15"/>
      <c r="L55" s="35"/>
      <c r="M55" s="15">
        <v>0</v>
      </c>
      <c r="O55" s="15">
        <v>0</v>
      </c>
      <c r="Q55" s="15">
        <v>0</v>
      </c>
      <c r="S55" s="15">
        <v>0</v>
      </c>
      <c r="U55" s="15">
        <v>0</v>
      </c>
      <c r="W55" s="15">
        <v>0</v>
      </c>
      <c r="Y55" s="15">
        <v>0</v>
      </c>
      <c r="AA55" s="15">
        <v>0</v>
      </c>
      <c r="AC55" s="15">
        <v>0</v>
      </c>
      <c r="AE55" s="15">
        <v>0</v>
      </c>
      <c r="AG55" s="15">
        <v>0</v>
      </c>
    </row>
    <row r="56" spans="1:34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/>
      <c r="G56" s="15">
        <v>0</v>
      </c>
      <c r="H56" s="15"/>
      <c r="I56" s="15">
        <v>0</v>
      </c>
      <c r="J56" s="15"/>
      <c r="K56" s="15"/>
      <c r="L56" s="35"/>
      <c r="M56" s="15">
        <v>0</v>
      </c>
      <c r="O56" s="15">
        <v>0</v>
      </c>
      <c r="Q56" s="15">
        <v>0</v>
      </c>
      <c r="S56" s="15">
        <v>0</v>
      </c>
      <c r="U56" s="15">
        <v>0</v>
      </c>
      <c r="W56" s="15">
        <v>0</v>
      </c>
      <c r="Y56" s="15">
        <v>0</v>
      </c>
      <c r="AA56" s="15">
        <v>0</v>
      </c>
      <c r="AC56" s="15">
        <v>0</v>
      </c>
      <c r="AE56" s="15">
        <v>0</v>
      </c>
      <c r="AG56" s="15">
        <v>0</v>
      </c>
    </row>
    <row r="57" spans="1:34" ht="18.75" hidden="1" customHeight="1" x14ac:dyDescent="0.35">
      <c r="A57" s="8"/>
      <c r="B57" s="8" t="s">
        <v>39</v>
      </c>
      <c r="C57" s="8"/>
      <c r="D57" s="8"/>
      <c r="E57" s="15">
        <v>0</v>
      </c>
      <c r="F57" s="15"/>
      <c r="G57" s="15">
        <v>0</v>
      </c>
      <c r="H57" s="15"/>
      <c r="I57" s="15">
        <v>0</v>
      </c>
      <c r="J57" s="15"/>
      <c r="K57" s="15"/>
      <c r="L57" s="35"/>
      <c r="M57" s="15">
        <v>0</v>
      </c>
      <c r="O57" s="15">
        <v>0</v>
      </c>
      <c r="Q57" s="15">
        <v>0</v>
      </c>
      <c r="S57" s="15">
        <v>0</v>
      </c>
      <c r="U57" s="15">
        <v>0</v>
      </c>
      <c r="W57" s="15">
        <v>0</v>
      </c>
      <c r="Y57" s="15">
        <v>0</v>
      </c>
      <c r="AA57" s="15">
        <v>0</v>
      </c>
      <c r="AC57" s="15">
        <v>0</v>
      </c>
      <c r="AE57" s="15">
        <v>0</v>
      </c>
      <c r="AG57" s="15">
        <v>0</v>
      </c>
    </row>
    <row r="58" spans="1:34" ht="18.75" hidden="1" customHeight="1" x14ac:dyDescent="0.35">
      <c r="A58" s="8"/>
      <c r="B58" s="37"/>
      <c r="C58" s="8"/>
      <c r="D58" s="8"/>
      <c r="E58" s="32">
        <v>0</v>
      </c>
      <c r="F58" s="21"/>
      <c r="G58" s="32">
        <f>SUM(G54:G57)</f>
        <v>0</v>
      </c>
      <c r="H58" s="21"/>
      <c r="I58" s="32">
        <f>SUM(I54:I57)</f>
        <v>0</v>
      </c>
      <c r="J58" s="21"/>
      <c r="K58" s="21"/>
      <c r="L58" s="35"/>
      <c r="M58" s="32">
        <f>SUM(M54:M57)</f>
        <v>0</v>
      </c>
      <c r="O58" s="32">
        <f>SUM(O54:O57)</f>
        <v>0</v>
      </c>
      <c r="Q58" s="32">
        <f>SUM(Q54:Q57)</f>
        <v>0</v>
      </c>
      <c r="S58" s="32">
        <f>SUM(S54:S57)</f>
        <v>0</v>
      </c>
      <c r="U58" s="32">
        <f>SUM(U54:U57)</f>
        <v>0</v>
      </c>
      <c r="W58" s="32">
        <f>SUM(W54:W57)</f>
        <v>0</v>
      </c>
      <c r="Y58" s="32">
        <f>SUM(Y54:Y57)</f>
        <v>0</v>
      </c>
      <c r="AA58" s="32">
        <f>SUM(AA54:AA57)</f>
        <v>0</v>
      </c>
      <c r="AC58" s="32">
        <f>SUM(AC54:AC57)</f>
        <v>0</v>
      </c>
      <c r="AE58" s="32">
        <f>SUM(AE54:AE57)</f>
        <v>0</v>
      </c>
      <c r="AG58" s="32">
        <f>SUM(AG54:AG57)</f>
        <v>0</v>
      </c>
    </row>
    <row r="59" spans="1:34" ht="23.25" x14ac:dyDescent="0.35">
      <c r="A59" s="8"/>
      <c r="B59" s="8"/>
      <c r="C59" s="8"/>
      <c r="D59" s="8"/>
      <c r="E59" s="15"/>
      <c r="F59" s="15"/>
      <c r="G59" s="15"/>
      <c r="H59" s="15"/>
      <c r="I59" s="15"/>
      <c r="J59" s="15"/>
      <c r="K59" s="15"/>
      <c r="L59" s="35"/>
      <c r="M59" s="15"/>
      <c r="O59" s="15"/>
      <c r="Q59" s="15"/>
      <c r="S59" s="15"/>
      <c r="U59" s="15"/>
      <c r="W59" s="15"/>
      <c r="Y59" s="15"/>
      <c r="AA59" s="15"/>
      <c r="AC59" s="15"/>
      <c r="AE59" s="15"/>
      <c r="AG59" s="15"/>
    </row>
    <row r="60" spans="1:34" ht="24" thickBot="1" x14ac:dyDescent="0.4">
      <c r="A60" s="8"/>
      <c r="B60" s="12" t="s">
        <v>26</v>
      </c>
      <c r="C60" s="8"/>
      <c r="D60" s="8"/>
      <c r="E60" s="20">
        <f>+E44+E52</f>
        <v>54388656.539999992</v>
      </c>
      <c r="F60" s="21"/>
      <c r="G60" s="20">
        <f>+G44+G52</f>
        <v>55727394.649999991</v>
      </c>
      <c r="H60" s="21"/>
      <c r="I60" s="20">
        <f>+I44+I52</f>
        <v>1338738.1099999999</v>
      </c>
      <c r="J60" s="21"/>
      <c r="K60" s="61">
        <f>+I60/G60</f>
        <v>2.4022980410407544E-2</v>
      </c>
      <c r="L60" s="50"/>
      <c r="M60" s="20">
        <f>+M44+M52</f>
        <v>56865085.009999998</v>
      </c>
      <c r="N60" s="4"/>
      <c r="O60" s="20">
        <f>+O44+O52</f>
        <v>58277375.43</v>
      </c>
      <c r="Q60" s="20">
        <f>+Q44+Q52</f>
        <v>0</v>
      </c>
      <c r="S60" s="20">
        <f>+S44+S52</f>
        <v>0</v>
      </c>
      <c r="U60" s="20">
        <f>+U44+U52</f>
        <v>0</v>
      </c>
      <c r="W60" s="20">
        <f>+W44+W52</f>
        <v>0</v>
      </c>
      <c r="Y60" s="20">
        <f>+Y44+Y52</f>
        <v>0</v>
      </c>
      <c r="AA60" s="20">
        <f>+AA44+AA52</f>
        <v>0</v>
      </c>
      <c r="AC60" s="20">
        <f>+AC44+AC52</f>
        <v>0</v>
      </c>
      <c r="AE60" s="20">
        <f>+AE44+AE52</f>
        <v>0</v>
      </c>
      <c r="AG60" s="20">
        <f>+AG44+AG52</f>
        <v>0</v>
      </c>
    </row>
    <row r="61" spans="1:34" ht="21.75" customHeight="1" thickTop="1" x14ac:dyDescent="0.35">
      <c r="A61" s="8"/>
      <c r="B61" s="8"/>
      <c r="C61" s="12"/>
      <c r="D61" s="8"/>
      <c r="E61" s="15"/>
      <c r="F61" s="15"/>
      <c r="G61" s="15"/>
      <c r="H61" s="15"/>
      <c r="I61" s="15"/>
      <c r="J61" s="15"/>
      <c r="K61" s="15"/>
      <c r="L61" s="23"/>
      <c r="M61" s="15"/>
      <c r="O61" s="15"/>
      <c r="Q61" s="15"/>
      <c r="S61" s="15"/>
      <c r="U61" s="15"/>
      <c r="W61" s="15"/>
      <c r="Y61" s="15"/>
      <c r="AA61" s="15"/>
      <c r="AC61" s="15"/>
      <c r="AE61" s="15"/>
      <c r="AG61" s="15"/>
    </row>
    <row r="62" spans="1:34" ht="23.25" x14ac:dyDescent="0.35">
      <c r="A62" s="8"/>
      <c r="B62" s="12" t="s">
        <v>50</v>
      </c>
      <c r="C62" s="8"/>
      <c r="D62" s="8"/>
      <c r="E62" s="15"/>
      <c r="F62" s="15"/>
      <c r="G62" s="15"/>
      <c r="H62" s="15"/>
      <c r="I62" s="15"/>
      <c r="J62" s="15"/>
      <c r="K62" s="15"/>
      <c r="L62" s="46"/>
      <c r="M62" s="15"/>
      <c r="O62" s="15"/>
      <c r="Q62" s="15"/>
      <c r="S62" s="15"/>
      <c r="U62" s="15"/>
      <c r="W62" s="15"/>
      <c r="Y62" s="15"/>
      <c r="AA62" s="15"/>
      <c r="AC62" s="15"/>
      <c r="AE62" s="15"/>
      <c r="AG62" s="15"/>
    </row>
    <row r="63" spans="1:34" ht="23.25" x14ac:dyDescent="0.35">
      <c r="A63" s="8"/>
      <c r="B63" s="12"/>
      <c r="C63" s="8"/>
      <c r="D63" s="8"/>
      <c r="E63" s="38"/>
      <c r="F63" s="38"/>
      <c r="G63" s="38"/>
      <c r="H63" s="38"/>
      <c r="I63" s="38"/>
      <c r="J63" s="38"/>
      <c r="K63" s="38"/>
      <c r="L63" s="23"/>
      <c r="M63" s="38"/>
      <c r="N63" s="5"/>
      <c r="O63" s="38"/>
      <c r="Q63" s="38"/>
      <c r="S63" s="38"/>
      <c r="U63" s="38"/>
      <c r="W63" s="38"/>
      <c r="Y63" s="38"/>
      <c r="AA63" s="38"/>
      <c r="AC63" s="38"/>
      <c r="AE63" s="38"/>
      <c r="AG63" s="38"/>
    </row>
    <row r="64" spans="1:34" ht="23.25" x14ac:dyDescent="0.35">
      <c r="A64" s="8"/>
      <c r="B64" s="8" t="s">
        <v>36</v>
      </c>
      <c r="C64" s="8"/>
      <c r="D64" s="8"/>
      <c r="E64" s="39">
        <f>+E29-E60</f>
        <v>965585122.34000003</v>
      </c>
      <c r="F64" s="39"/>
      <c r="G64" s="39">
        <v>975066751.41000009</v>
      </c>
      <c r="H64" s="39"/>
      <c r="I64" s="39">
        <v>9481629.0699999742</v>
      </c>
      <c r="J64" s="39"/>
      <c r="K64" s="60">
        <v>9.7240820244244991E-3</v>
      </c>
      <c r="L64" s="22"/>
      <c r="M64" s="39">
        <v>972227074.88000011</v>
      </c>
      <c r="N64" s="4"/>
      <c r="O64" s="39">
        <v>975366227.59000015</v>
      </c>
      <c r="Q64" s="39">
        <f>+Q29-Q60</f>
        <v>0</v>
      </c>
      <c r="S64" s="39">
        <f>+S29-S60</f>
        <v>0</v>
      </c>
      <c r="U64" s="39">
        <f>+U29-U60</f>
        <v>0</v>
      </c>
      <c r="W64" s="39">
        <f>+W29-W60</f>
        <v>0</v>
      </c>
      <c r="Y64" s="39">
        <f>+Y29-Y60</f>
        <v>0</v>
      </c>
      <c r="AA64" s="39">
        <f>+AA29-AA60</f>
        <v>0</v>
      </c>
      <c r="AC64" s="39">
        <f>+AC29-AC60</f>
        <v>0</v>
      </c>
      <c r="AE64" s="39">
        <f>+AE29-AE60</f>
        <v>0</v>
      </c>
      <c r="AG64" s="39">
        <f>+AG29-AG60</f>
        <v>0</v>
      </c>
    </row>
    <row r="65" spans="1:33" ht="18.75" hidden="1" customHeight="1" x14ac:dyDescent="0.35">
      <c r="A65" s="8"/>
      <c r="B65" s="8" t="s">
        <v>27</v>
      </c>
      <c r="C65" s="8"/>
      <c r="D65" s="8"/>
      <c r="E65" s="38"/>
      <c r="F65" s="38"/>
      <c r="G65" s="38"/>
      <c r="H65" s="38"/>
      <c r="I65" s="38"/>
      <c r="J65" s="38"/>
      <c r="K65" s="38"/>
      <c r="L65" s="18"/>
      <c r="M65" s="38"/>
      <c r="O65" s="38"/>
      <c r="Q65" s="38"/>
      <c r="S65" s="38"/>
      <c r="U65" s="38"/>
      <c r="W65" s="38"/>
      <c r="Y65" s="38"/>
      <c r="AA65" s="38"/>
      <c r="AC65" s="38"/>
      <c r="AE65" s="38"/>
      <c r="AG65" s="38"/>
    </row>
    <row r="66" spans="1:33" ht="18.75" hidden="1" customHeight="1" x14ac:dyDescent="0.35">
      <c r="A66" s="8"/>
      <c r="B66" s="8" t="s">
        <v>28</v>
      </c>
      <c r="C66" s="8"/>
      <c r="D66" s="8"/>
      <c r="E66" s="38"/>
      <c r="F66" s="38"/>
      <c r="G66" s="38"/>
      <c r="H66" s="38"/>
      <c r="I66" s="38"/>
      <c r="J66" s="38"/>
      <c r="K66" s="38"/>
      <c r="L66" s="18"/>
      <c r="M66" s="38"/>
      <c r="O66" s="38"/>
      <c r="Q66" s="38"/>
      <c r="S66" s="38"/>
      <c r="U66" s="38"/>
      <c r="W66" s="38"/>
      <c r="Y66" s="38"/>
      <c r="AA66" s="38"/>
      <c r="AC66" s="38"/>
      <c r="AE66" s="38"/>
      <c r="AG66" s="38"/>
    </row>
    <row r="67" spans="1:33" ht="18.75" hidden="1" customHeight="1" x14ac:dyDescent="0.35">
      <c r="A67" s="8"/>
      <c r="B67" s="8" t="s">
        <v>38</v>
      </c>
      <c r="C67" s="8"/>
      <c r="D67" s="8"/>
      <c r="E67" s="38"/>
      <c r="F67" s="38"/>
      <c r="G67" s="38"/>
      <c r="H67" s="38"/>
      <c r="I67" s="38"/>
      <c r="J67" s="38"/>
      <c r="K67" s="38"/>
      <c r="L67" s="18"/>
      <c r="M67" s="38"/>
      <c r="O67" s="38"/>
      <c r="Q67" s="38"/>
      <c r="S67" s="38"/>
      <c r="U67" s="38"/>
      <c r="W67" s="38"/>
      <c r="Y67" s="38"/>
      <c r="AA67" s="38"/>
      <c r="AC67" s="38"/>
      <c r="AE67" s="38"/>
      <c r="AG67" s="38"/>
    </row>
    <row r="68" spans="1:33" ht="24" thickBot="1" x14ac:dyDescent="0.4">
      <c r="A68" s="8"/>
      <c r="B68" s="12" t="s">
        <v>51</v>
      </c>
      <c r="C68" s="12"/>
      <c r="D68" s="8"/>
      <c r="E68" s="40">
        <f>+E64</f>
        <v>965585122.34000003</v>
      </c>
      <c r="F68" s="57"/>
      <c r="G68" s="40">
        <f>+G64</f>
        <v>975066751.41000009</v>
      </c>
      <c r="H68" s="57"/>
      <c r="I68" s="40">
        <f>+I64</f>
        <v>9481629.0699999742</v>
      </c>
      <c r="J68" s="57"/>
      <c r="K68" s="61">
        <f>+I68/G68</f>
        <v>9.7240820244244991E-3</v>
      </c>
      <c r="L68" s="22"/>
      <c r="M68" s="40">
        <f>+M64</f>
        <v>972227074.88000011</v>
      </c>
      <c r="O68" s="40">
        <f>+O64</f>
        <v>975366227.59000015</v>
      </c>
      <c r="Q68" s="40">
        <f>+Q64</f>
        <v>0</v>
      </c>
      <c r="S68" s="40">
        <f>+S64</f>
        <v>0</v>
      </c>
      <c r="U68" s="40">
        <f>+U64</f>
        <v>0</v>
      </c>
      <c r="W68" s="40">
        <f>+W64</f>
        <v>0</v>
      </c>
      <c r="Y68" s="40">
        <f>+Y64</f>
        <v>0</v>
      </c>
      <c r="AA68" s="40">
        <f>+AA64</f>
        <v>0</v>
      </c>
      <c r="AC68" s="40">
        <f>+AC64</f>
        <v>0</v>
      </c>
      <c r="AE68" s="40">
        <f>+AE64</f>
        <v>0</v>
      </c>
      <c r="AG68" s="40">
        <f>+AG64</f>
        <v>0</v>
      </c>
    </row>
    <row r="69" spans="1:33" ht="24" thickTop="1" x14ac:dyDescent="0.35">
      <c r="A69" s="8"/>
      <c r="B69" s="8"/>
      <c r="C69" s="8"/>
      <c r="D69" s="8"/>
      <c r="E69" s="39"/>
      <c r="F69" s="39"/>
      <c r="G69" s="39"/>
      <c r="H69" s="39"/>
      <c r="I69" s="39"/>
      <c r="J69" s="39"/>
      <c r="K69" s="39"/>
      <c r="L69" s="18"/>
      <c r="M69" s="39"/>
      <c r="O69" s="39"/>
      <c r="Q69" s="39"/>
      <c r="S69" s="39"/>
      <c r="U69" s="39"/>
      <c r="W69" s="39"/>
      <c r="Y69" s="39"/>
      <c r="AA69" s="39"/>
      <c r="AC69" s="39"/>
      <c r="AE69" s="39"/>
      <c r="AG69" s="39"/>
    </row>
    <row r="70" spans="1:33" ht="24" thickBot="1" x14ac:dyDescent="0.4">
      <c r="A70" s="8"/>
      <c r="B70" s="12" t="s">
        <v>37</v>
      </c>
      <c r="C70" s="12"/>
      <c r="D70" s="8"/>
      <c r="E70" s="40">
        <f>+E60+E68</f>
        <v>1019973778.88</v>
      </c>
      <c r="F70" s="57"/>
      <c r="G70" s="40">
        <f>+G60+G68</f>
        <v>1030794146.0600001</v>
      </c>
      <c r="H70" s="57"/>
      <c r="I70" s="40">
        <f>+I60+I68</f>
        <v>10820367.179999974</v>
      </c>
      <c r="J70" s="57"/>
      <c r="K70" s="61">
        <f>+I70/G70</f>
        <v>1.0497117413169851E-2</v>
      </c>
      <c r="L70" s="41"/>
      <c r="M70" s="40">
        <f>+M60+M68</f>
        <v>1029092159.8900001</v>
      </c>
      <c r="O70" s="40">
        <f>+O60+O68</f>
        <v>1033643603.0200001</v>
      </c>
      <c r="Q70" s="40">
        <f>+Q60+Q68</f>
        <v>0</v>
      </c>
      <c r="S70" s="40">
        <f>+S60+S68</f>
        <v>0</v>
      </c>
      <c r="U70" s="40">
        <f>+U60+U68</f>
        <v>0</v>
      </c>
      <c r="W70" s="40">
        <f>+W60+W68</f>
        <v>0</v>
      </c>
      <c r="Y70" s="40">
        <f>+Y60+Y68</f>
        <v>0</v>
      </c>
      <c r="AA70" s="40">
        <f>+AA60+AA68</f>
        <v>0</v>
      </c>
      <c r="AC70" s="40">
        <f>+AC60+AC68</f>
        <v>0</v>
      </c>
      <c r="AE70" s="40">
        <f>+AE60+AE68</f>
        <v>0</v>
      </c>
      <c r="AG70" s="40">
        <f>+AG60+AG68</f>
        <v>0</v>
      </c>
    </row>
    <row r="71" spans="1:33" ht="24" thickTop="1" x14ac:dyDescent="0.35">
      <c r="A71" s="8"/>
      <c r="B71" s="12"/>
      <c r="C71" s="12"/>
      <c r="D71" s="8"/>
      <c r="E71" s="57"/>
      <c r="F71" s="57"/>
      <c r="G71" s="57"/>
      <c r="H71" s="57"/>
      <c r="I71" s="57"/>
      <c r="J71" s="57"/>
      <c r="K71" s="62"/>
      <c r="L71" s="41"/>
      <c r="M71" s="57"/>
      <c r="O71" s="57"/>
      <c r="Q71" s="57"/>
      <c r="S71" s="57"/>
      <c r="U71" s="57"/>
      <c r="W71" s="57"/>
      <c r="Y71" s="57"/>
      <c r="AA71" s="57"/>
      <c r="AC71" s="57"/>
      <c r="AE71" s="57"/>
      <c r="AG71" s="57"/>
    </row>
    <row r="72" spans="1:33" ht="23.25" x14ac:dyDescent="0.35">
      <c r="A72" s="8"/>
      <c r="B72" s="3"/>
      <c r="C72" s="3"/>
      <c r="F72" s="23"/>
      <c r="G72" s="9"/>
      <c r="H72" s="9"/>
      <c r="I72" s="45" t="s">
        <v>59</v>
      </c>
      <c r="J72" s="9"/>
      <c r="K72" s="9"/>
      <c r="L72" s="23"/>
      <c r="Q72" s="9" t="s">
        <v>59</v>
      </c>
      <c r="AG72" s="1"/>
    </row>
    <row r="73" spans="1:33" ht="23.25" x14ac:dyDescent="0.35">
      <c r="A73" s="8"/>
      <c r="B73" s="3" t="s">
        <v>60</v>
      </c>
      <c r="C73" s="3"/>
      <c r="F73" s="23"/>
      <c r="G73" s="1" t="s">
        <v>76</v>
      </c>
      <c r="H73" s="48"/>
      <c r="I73" s="48" t="s">
        <v>66</v>
      </c>
      <c r="J73" s="48"/>
      <c r="K73" s="48"/>
      <c r="L73" s="23"/>
      <c r="Q73" s="48" t="s">
        <v>66</v>
      </c>
    </row>
    <row r="74" spans="1:33" ht="23.25" x14ac:dyDescent="0.35">
      <c r="A74" s="8"/>
      <c r="B74" s="51" t="s">
        <v>74</v>
      </c>
      <c r="C74" s="51"/>
      <c r="D74" s="23"/>
      <c r="F74" s="23"/>
      <c r="G74" s="23" t="s">
        <v>65</v>
      </c>
      <c r="H74" s="48"/>
      <c r="I74" s="48"/>
      <c r="J74" s="48"/>
      <c r="K74" s="48"/>
      <c r="L74" s="23"/>
    </row>
    <row r="75" spans="1:33" ht="23.25" x14ac:dyDescent="0.35">
      <c r="A75" s="8"/>
      <c r="B75" s="23" t="s">
        <v>75</v>
      </c>
      <c r="C75" s="23"/>
      <c r="D75" s="23"/>
      <c r="F75" s="23"/>
      <c r="G75" s="23" t="s">
        <v>77</v>
      </c>
      <c r="H75" s="46"/>
      <c r="I75" s="46"/>
      <c r="J75" s="46"/>
      <c r="K75" s="46"/>
      <c r="L75" s="23"/>
      <c r="O75" s="54"/>
    </row>
    <row r="76" spans="1:33" ht="20.25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O76" s="55"/>
    </row>
    <row r="77" spans="1:33" ht="20.25" x14ac:dyDescent="0.3">
      <c r="A77" s="6"/>
      <c r="B77" s="6"/>
      <c r="C77" s="6"/>
      <c r="D77" s="6"/>
      <c r="E77" s="6"/>
      <c r="F77" s="6"/>
      <c r="G77" s="7"/>
      <c r="H77" s="7"/>
      <c r="I77" s="7"/>
      <c r="J77" s="7"/>
      <c r="K77" s="7"/>
      <c r="L77" s="6"/>
      <c r="M77" s="2">
        <f>+M29-M70</f>
        <v>0</v>
      </c>
      <c r="O77" s="56"/>
    </row>
  </sheetData>
  <mergeCells count="4">
    <mergeCell ref="B4:AG4"/>
    <mergeCell ref="B5:AG5"/>
    <mergeCell ref="B6:AG6"/>
    <mergeCell ref="B3:AG3"/>
  </mergeCells>
  <pageMargins left="1.1023622047244095" right="0.70866141732283472" top="0.74803149606299213" bottom="0.74803149606299213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BG-Marzo 22</vt:lpstr>
      <vt:lpstr>COMPARATIVO</vt:lpstr>
      <vt:lpstr>'BG-Marzo 22'!Área_de_impresión</vt:lpstr>
      <vt:lpstr>COMPARATIVO!Área_de_impresión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PROPIEDAD DE</cp:lastModifiedBy>
  <cp:lastPrinted>2022-04-07T13:46:13Z</cp:lastPrinted>
  <dcterms:created xsi:type="dcterms:W3CDTF">2019-06-05T14:57:17Z</dcterms:created>
  <dcterms:modified xsi:type="dcterms:W3CDTF">2022-04-10T22:09:56Z</dcterms:modified>
</cp:coreProperties>
</file>