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Documentos junio 2022\Documentos financieros junio 2022\"/>
    </mc:Choice>
  </mc:AlternateContent>
  <bookViews>
    <workbookView xWindow="-120" yWindow="-120" windowWidth="29040" windowHeight="15840"/>
  </bookViews>
  <sheets>
    <sheet name="BG-Junio 22" sheetId="31" r:id="rId1"/>
    <sheet name="COMPARATIVO" sheetId="14" r:id="rId2"/>
  </sheets>
  <definedNames>
    <definedName name="_xlnm.Print_Area" localSheetId="0">'BG-Junio 22'!$A$4:$G$80</definedName>
    <definedName name="_xlnm.Print_Area" localSheetId="1">COMPARATIVO!$B$1:$AG$77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4" l="1"/>
  <c r="Q52" i="14"/>
  <c r="Q60" i="14"/>
  <c r="E27" i="31"/>
  <c r="U52" i="14"/>
  <c r="F68" i="31"/>
  <c r="F60" i="31"/>
  <c r="F70" i="31" s="1"/>
  <c r="F58" i="31"/>
  <c r="E58" i="31"/>
  <c r="E52" i="31"/>
  <c r="E44" i="31"/>
  <c r="E60" i="31" s="1"/>
  <c r="F27" i="31"/>
  <c r="F17" i="31"/>
  <c r="F29" i="31" s="1"/>
  <c r="E17" i="31"/>
  <c r="E29" i="31" l="1"/>
  <c r="E64" i="31"/>
  <c r="E68" i="31" s="1"/>
  <c r="E70" i="31" s="1"/>
  <c r="E72" i="31" s="1"/>
  <c r="O52" i="14"/>
  <c r="G16" i="14"/>
  <c r="M52" i="14"/>
  <c r="E52" i="14"/>
  <c r="G51" i="14"/>
  <c r="G50" i="14"/>
  <c r="G49" i="14"/>
  <c r="G48" i="14"/>
  <c r="G43" i="14"/>
  <c r="G42" i="14"/>
  <c r="G41" i="14"/>
  <c r="G40" i="14"/>
  <c r="G39" i="14"/>
  <c r="G38" i="14"/>
  <c r="G37" i="14"/>
  <c r="G36" i="14"/>
  <c r="G35" i="14"/>
  <c r="G25" i="14"/>
  <c r="G24" i="14"/>
  <c r="G23" i="14"/>
  <c r="G22" i="14"/>
  <c r="G21" i="14"/>
  <c r="G20" i="14"/>
  <c r="G15" i="14"/>
  <c r="G52" i="14" l="1"/>
  <c r="E44" i="14"/>
  <c r="E60" i="14" s="1"/>
  <c r="E27" i="14"/>
  <c r="E17" i="14"/>
  <c r="E29" i="14" l="1"/>
  <c r="E64" i="14" s="1"/>
  <c r="E68" i="14" s="1"/>
  <c r="E70" i="14" s="1"/>
  <c r="AE52" i="14" l="1"/>
  <c r="K14" i="14" l="1"/>
  <c r="I51" i="14"/>
  <c r="K51" i="14" s="1"/>
  <c r="I49" i="14"/>
  <c r="K49" i="14" s="1"/>
  <c r="I48" i="14"/>
  <c r="K48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I37" i="14"/>
  <c r="K37" i="14" s="1"/>
  <c r="I36" i="14"/>
  <c r="K36" i="14" s="1"/>
  <c r="I25" i="14"/>
  <c r="I24" i="14"/>
  <c r="K24" i="14" s="1"/>
  <c r="I23" i="14"/>
  <c r="K23" i="14" s="1"/>
  <c r="I22" i="14"/>
  <c r="K22" i="14" s="1"/>
  <c r="I21" i="14"/>
  <c r="K21" i="14" s="1"/>
  <c r="I20" i="14"/>
  <c r="K20" i="14" s="1"/>
  <c r="I58" i="14"/>
  <c r="AG58" i="14"/>
  <c r="AG52" i="14"/>
  <c r="AG44" i="14"/>
  <c r="AG27" i="14"/>
  <c r="AG17" i="14"/>
  <c r="AE58" i="14"/>
  <c r="AE44" i="14"/>
  <c r="AE27" i="14"/>
  <c r="AC58" i="14"/>
  <c r="AC52" i="14"/>
  <c r="AC44" i="14"/>
  <c r="AC27" i="14"/>
  <c r="AC17" i="14"/>
  <c r="AA58" i="14"/>
  <c r="AA52" i="14"/>
  <c r="AA44" i="14"/>
  <c r="AA27" i="14"/>
  <c r="Y58" i="14"/>
  <c r="Y52" i="14"/>
  <c r="Y44" i="14"/>
  <c r="Y27" i="14"/>
  <c r="Y17" i="14"/>
  <c r="W58" i="14"/>
  <c r="W52" i="14"/>
  <c r="W44" i="14"/>
  <c r="W27" i="14"/>
  <c r="W17" i="14"/>
  <c r="U58" i="14"/>
  <c r="U44" i="14"/>
  <c r="U27" i="14"/>
  <c r="U17" i="14"/>
  <c r="S58" i="14"/>
  <c r="S44" i="14"/>
  <c r="S27" i="14"/>
  <c r="Q58" i="14"/>
  <c r="Q44" i="14"/>
  <c r="Q27" i="14"/>
  <c r="Q17" i="14"/>
  <c r="O58" i="14"/>
  <c r="O44" i="14"/>
  <c r="O60" i="14" s="1"/>
  <c r="O27" i="14"/>
  <c r="M58" i="14"/>
  <c r="M44" i="14"/>
  <c r="M27" i="14"/>
  <c r="G58" i="14"/>
  <c r="G44" i="14"/>
  <c r="G27" i="14"/>
  <c r="I15" i="14"/>
  <c r="W60" i="14" l="1"/>
  <c r="AG60" i="14"/>
  <c r="AE60" i="14"/>
  <c r="G60" i="14"/>
  <c r="AC29" i="14"/>
  <c r="U29" i="14"/>
  <c r="AG29" i="14"/>
  <c r="I35" i="14"/>
  <c r="K35" i="14" s="1"/>
  <c r="W29" i="14"/>
  <c r="W64" i="14" s="1"/>
  <c r="W68" i="14" s="1"/>
  <c r="W70" i="14" s="1"/>
  <c r="AA60" i="14"/>
  <c r="I27" i="14"/>
  <c r="K27" i="14" s="1"/>
  <c r="K15" i="14"/>
  <c r="AC60" i="14"/>
  <c r="I52" i="14"/>
  <c r="K52" i="14" s="1"/>
  <c r="K38" i="14"/>
  <c r="Y60" i="14"/>
  <c r="U60" i="14"/>
  <c r="S60" i="14"/>
  <c r="Y29" i="14"/>
  <c r="Q29" i="14"/>
  <c r="M60" i="14"/>
  <c r="AG64" i="14" l="1"/>
  <c r="AG68" i="14" s="1"/>
  <c r="AG70" i="14" s="1"/>
  <c r="Q68" i="14"/>
  <c r="Q70" i="14" s="1"/>
  <c r="AC64" i="14"/>
  <c r="AC68" i="14" s="1"/>
  <c r="AC70" i="14" s="1"/>
  <c r="Y64" i="14"/>
  <c r="Y68" i="14" s="1"/>
  <c r="Y70" i="14" s="1"/>
  <c r="I44" i="14"/>
  <c r="U64" i="14"/>
  <c r="U68" i="14" s="1"/>
  <c r="U70" i="14" s="1"/>
  <c r="K44" i="14" l="1"/>
  <c r="I60" i="14"/>
  <c r="K60" i="14" l="1"/>
  <c r="I16" i="14" l="1"/>
  <c r="K16" i="14" s="1"/>
  <c r="M17" i="14" l="1"/>
  <c r="M29" i="14" s="1"/>
  <c r="M68" i="14" s="1"/>
  <c r="M70" i="14" s="1"/>
  <c r="AA17" i="14"/>
  <c r="AA29" i="14" s="1"/>
  <c r="AA64" i="14" s="1"/>
  <c r="AA68" i="14" s="1"/>
  <c r="AA70" i="14" s="1"/>
  <c r="S17" i="14" l="1"/>
  <c r="S29" i="14" s="1"/>
  <c r="S64" i="14" s="1"/>
  <c r="S68" i="14" s="1"/>
  <c r="S70" i="14" s="1"/>
  <c r="O17" i="14"/>
  <c r="O29" i="14" s="1"/>
  <c r="O68" i="14" s="1"/>
  <c r="O70" i="14" s="1"/>
  <c r="G17" i="14"/>
  <c r="G29" i="14" s="1"/>
  <c r="G64" i="14" s="1"/>
  <c r="G68" i="14" s="1"/>
  <c r="G70" i="14" s="1"/>
  <c r="I13" i="14"/>
  <c r="AE17" i="14"/>
  <c r="AE29" i="14" s="1"/>
  <c r="AE64" i="14" s="1"/>
  <c r="AE68" i="14" s="1"/>
  <c r="AE70" i="14" s="1"/>
  <c r="K13" i="14" l="1"/>
  <c r="I17" i="14"/>
  <c r="I29" i="14" l="1"/>
  <c r="K17" i="14"/>
  <c r="K29" i="14" l="1"/>
  <c r="I64" i="14"/>
  <c r="I68" i="14" l="1"/>
  <c r="K64" i="14"/>
  <c r="I70" i="14" l="1"/>
  <c r="K70" i="14" s="1"/>
  <c r="K68" i="14"/>
</calcChain>
</file>

<file path=xl/sharedStrings.xml><?xml version="1.0" encoding="utf-8"?>
<sst xmlns="http://schemas.openxmlformats.org/spreadsheetml/2006/main" count="152" uniqueCount="81">
  <si>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</si>
  <si>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</si>
  <si>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</si>
  <si>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</si>
  <si>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</si>
  <si>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</si>
  <si>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</si>
  <si>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</si>
  <si>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</si>
  <si>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</si>
  <si>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</si>
  <si>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</si>
  <si>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</si>
  <si>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</si>
  <si>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</si>
  <si>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</si>
  <si>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</si>
  <si>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</si>
  <si>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</si>
  <si>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</si>
  <si>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</si>
  <si>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</si>
  <si>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</si>
  <si>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</si>
  <si>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</si>
  <si>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</si>
  <si>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</si>
  <si>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</si>
  <si>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</si>
  <si>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</si>
  <si>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</si>
  <si>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</si>
  <si>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</si>
  <si>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</si>
  <si>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</si>
  <si>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</si>
  <si>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</si>
  <si>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</si>
  <si>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</si>
  <si>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</si>
  <si>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</si>
  <si>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</si>
  <si>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</si>
  <si>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</si>
  <si>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</si>
  <si>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</si>
  <si>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</si>
  <si>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</si>
  <si>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</si>
  <si>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</si>
  <si>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</si>
  <si>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</si>
  <si>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</si>
  <si>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</si>
  <si>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</si>
  <si>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</si>
  <si>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</si>
  <si>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</si>
  <si>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</si>
  <si>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</si>
  <si>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</si>
  <si>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</si>
  <si>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</si>
  <si>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</si>
  <si>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</si>
  <si>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</si>
  <si>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</si>
  <si>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</si>
  <si>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</si>
  <si>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</si>
  <si>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>COMPARATIVO MENSUAL</t>
  </si>
  <si>
    <t>EN VALORES RD$</t>
  </si>
  <si>
    <t>Cuentas por Pagar Honorarios</t>
  </si>
  <si>
    <t>BALANCE GENERAL 2022</t>
  </si>
  <si>
    <t xml:space="preserve">  Lic. Francisco De Leon</t>
  </si>
  <si>
    <t xml:space="preserve">    Enc. Contabilidad</t>
  </si>
  <si>
    <t xml:space="preserve">         Revisado Por: </t>
  </si>
  <si>
    <t xml:space="preserve">                       Lic. Juan De Dios Duran</t>
  </si>
  <si>
    <t xml:space="preserve">                       Director Financiero</t>
  </si>
  <si>
    <t xml:space="preserve">                         Preparado Por:</t>
  </si>
  <si>
    <t>AL 30 DE 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</si>
</sst>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592327AC-C298-420B-B74E-C0D68620E0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D33748FB-E01E-4649-B806-A74C36F5B4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BC12B360-79AD-476D-8A6D-4958F331C1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9C4C9630-9B1D-4E17-913D-378B1C8945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8D948ADD-628E-4A28-8675-201EEA42DF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4E81150E-6819-4456-AC9E-C73280467C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A808C72C-495F-4619-97EA-3215536C2D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CC6A55E0-168E-43DE-A8D7-3F1478F597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55E33B8F-C7A5-4AEE-A869-9B60954CAE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C4ECC3A2-31C5-4FAD-B66E-A42E6FBFF5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F1345F0-7CBD-4C6A-8767-50BB428964F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93E08DAF-81DB-425B-8AB7-55188DC0DD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6E18E8CD-130F-49C6-859D-651B82355C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FFC87752-1A62-474B-A2C4-20E745B747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A8D25C96-5134-452E-AE88-8AE29CE30F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C6DF9696-F2E5-48A5-8DC3-0BCD471081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DA707E5A-AF37-4D87-AAEF-D0F75EC90B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61D267CD-72D8-4A32-A9D5-D250A8884B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76E3CDC7-A5E1-4101-B40F-D42BA37EAF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9FD1A75D-8943-4F77-B7B8-7DD3BCA459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7E66F41E-5F8E-4574-BF33-F4A689B4B6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AB51C9A7-F1D7-4A58-B41E-23C89CF599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73BDBFCF-C651-4605-9CAC-989A95F638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EF80C7E1-E195-49D7-A7B9-404AFDC69A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7645A450-8DDE-4AE9-B13C-FC785997A2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8EEDD2E-EBD2-4864-BE18-C2FF5462FE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3394D570-EFF8-4966-A3A3-9CFD682E55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DF39B344-BAF6-464F-83AB-4711A2E9D9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CA45EB90-ECF1-4814-A348-277EF9ADA7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B6DC14BE-AD0C-4D5F-B56E-2253ADC84D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56A82C8E-D20D-4935-9127-19595DF27F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8C3EDF4F-0A7A-44B7-A8DF-C4DD2CB41C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7E85BF9-1C30-419F-9BDF-400D4085B99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F9215145-63BC-4352-B728-7FE144F07A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42947AC4-EB25-447B-8028-D35AA322F4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22879F89-046C-4C3E-BC23-881229817C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68C93B18-F4FE-41D4-925B-18B7222A24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53C5445B-BDC3-4D11-B72D-AA0AADE76D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A90FB1C4-8745-4673-8D77-DB4898DD9C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B885CDC6-4C7D-4606-9E63-9EE2AEB85E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DCC00307-5990-4019-8B0A-C42DD02FE1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C639A7A8-E08F-4FDA-A2C2-64C8E4027E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C89B594C-8B0D-40D0-A656-C6AEB33B40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DD291748-7717-4E98-9B4C-E62D923819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55949C2C-2C3F-441C-A729-E123E0327C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7AF8E3E0-C958-445C-B934-157D7C224C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B9CCB5CA-75AE-4F51-84C9-D3759ADC9E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ABDC44E2-DBE0-4232-9BCE-EF06958E2E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71E05796-59B8-4B7C-9B1D-9A0CF1A378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6A3035DE-447B-4FB5-B663-2409023710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B1C7CB9F-B66F-4837-A750-2257D0E438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F7EE37E3-D354-4FDF-97FC-BB2B6FC756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BAA1C818-41D7-43B7-9BA1-BA1C158FAD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F6492E53-0B2B-4F0B-B7FF-7F1F45B4F9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8330C5F8-9DC0-4386-BAD1-B5CC78E78C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9A213607-D313-4B89-A8BF-B10A07A8BC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A1DE3FBE-DE3B-49A8-A8A5-69EF09FC0F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97EAD34F-593D-4763-966E-CD411422EB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19F7396E-728C-41BE-9371-F1938A520F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917A55BF-0B8E-4A05-B19E-2CD5AF5B41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D531FF34-850F-4D13-97EB-764E65069E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975546C-C2A6-43D1-BC6F-3810F09D33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DBE94AB0-6C02-4327-97AF-18ABF393FA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771588C3-BB05-42A5-88C6-79F916CDA6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BD495A07-AAE7-4BA2-8B3B-25C3F95C0C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C48F278F-BD66-466C-AB09-A6D95119D0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6720C811-3769-417C-B281-1C193052C6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249F5649-1275-4E97-960E-9F074A886F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97C5AB4F-D807-42F1-B6F1-2A35129BFE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3E0FEF9B-ED4E-478A-992B-93B7EE4609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37F3A33-378B-41FA-999D-3F2E5154A6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B643E29-1A2C-4FDB-A194-3631129A68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C88FA7BB-3ED4-463A-91EC-2F0316B3F7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63F45705-7DC9-4D26-A386-FF13C33792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805A1FB5-BAC9-4C3D-8E57-27FC603CC4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50035757-117F-4CD0-8BE5-3E48B706B1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391B51C3-09C5-4556-BAE2-A21457AB7E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16E713D-1BF2-405A-A829-F69D72F57F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781B3D21-5B9D-4162-8983-BC0CC72772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6CC5975-B166-415F-94A8-242A62FA92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3622A3CA-EDBC-43C1-B513-1AA5BD282D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B601A5C4-C802-4634-86E9-3AAB6D626F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D4B913CC-F10D-4FA7-8C79-7DE4EA172A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9AAFA2E2-6AA6-41D4-B2BC-2A6AAC00F9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29A6529E-91BE-45EC-BEEA-8C2915D8E0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EE472C1F-B9CE-4DDA-99F3-EE3A7D631E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F76E7803-4CA6-4F20-ABFD-8A2C93762E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C4D7AB39-1B58-4A69-9F0C-8294A5F417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6D0F4D48-010A-44F5-A664-1316841707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C5ED2D9C-1341-49FF-94F5-6D7FF2A395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DDF7D357-6AA3-4A9A-B41E-0B063DFE0F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E6630C33-C80E-4997-A214-8D7782B2F9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D39A0ECC-FA7A-40C0-9D12-0016CD6AFE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4CFE7241-EBB6-4976-9505-62505EADD8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68DA3A21-1FF4-405F-A30B-12C904A3D2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F40D2905-2FC3-4DC9-9401-8A8A184AFF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56F0AA3D-E91B-478C-8253-3E3534498B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EF5B9256-5AE3-40D5-B2A9-367A2F9F41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760C0361-E09D-42CB-AB20-678A8AED06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9A5C4E59-2E62-4544-84CF-20D9AD5E93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F873844D-A64C-453C-93D1-C9941CFEE8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918ABBC5-AEB9-4784-9973-959C9F86B6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F31D29E-C224-427B-860E-6728DFC902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4E10164C-5ED6-42C6-93E8-92302D04E1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26F5E6B8-3DC5-448E-9D4D-DD0E1FEF43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37960A1B-C421-4A3F-9297-190D5C5EDE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D0576CD4-A36D-4A40-BA4D-9EEB0D9890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F77935F2-48FA-4B00-BA85-720FCDCE8C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60BCD683-B1DF-404B-8446-8FF448B921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C39A0F17-5BEF-42E7-9130-91B0629BCE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2C915C07-7388-47CF-BAF2-F6BE8BD476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99F03ED5-71E8-4007-89D3-EA1E1036C6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B446B173-C98A-44B4-8A6B-5512891600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4DAD9598-E52A-4D5D-A16F-47D12A5855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6D03E5D2-FA99-4E55-AB06-CCF7DB0464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EBCF84A9-93B8-4C5B-84F5-D8EE2905DE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FC29C9CA-A59C-479C-92C2-FB0336DBA5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4CE2B371-F04A-4375-9BB3-0D093DE3D9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AAB75771-ABF2-4B88-8717-39BA117241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CF0F1645-BEB5-4044-81E7-09FBC7C64A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2AED3DFE-DA93-479A-A772-D08895AB2C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45E5E370-93EE-45B8-B3D1-F550F990EE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368EE64C-CFD6-48B4-A4DF-9CBF0C84CE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7193C716-8DCC-4852-A1DF-B3ABF72BBB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B2DC3447-F32B-40CA-88D0-DAEB358F21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52AE04F5-EBC8-495C-B0CA-7BA356A28B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FD071661-C639-47D0-A13B-1D952B9AC4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61BAD027-AA45-4C88-A797-CAE6F72893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4E0153D9-9EDA-4A2A-9590-8789BE0603D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E4355E71-11EA-452B-8741-E17F57E7DE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5C3F5CED-8A80-4DE9-B237-997F5550F9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B3534502-12D7-41E0-BC13-6030C6DC98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FEB51B5D-5AF0-4944-A559-A803D455EC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722F7116-14DE-4FED-8C0E-9202280E10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CD1B2DA8-194A-4951-B983-B895FF28B1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D953D024-020E-464F-B1BC-089EA93554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697BD775-06BC-46DE-91F6-3439A912EA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6EF604CC-125A-4923-9FD0-FF2FF4C018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E7C81F33-8F72-4F04-8183-016C8D361B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A65223F3-DAB0-40DC-B367-BF3989CF94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15A7A1FE-661A-46B6-B129-EA042C5C3E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EE2F656E-8E49-412F-9D69-B200B0B6F5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6A5C2CCE-654E-417C-91B6-9F07273293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6C47C4D5-13D9-4304-B98C-D425ECBCFF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AC4B68AB-4D94-438A-83D1-E384C57E6F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8B8A483D-EE9D-4411-9377-35AFB44CBD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331DF001-8AB8-475F-99F2-9F5DCE3364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6C15A15F-5BC6-4375-8308-207719ECDC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A77D9336-28E1-4D9B-88CA-21DA132CA0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68EAD8A6-50D6-4110-A469-2549B8A7BE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D4F47A32-ADC0-453D-A31D-DBBC0F8115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FCAF3D0B-1B89-42B1-9D01-61E3B2BA86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8A331C4F-5F43-4D8C-92DF-47C24D93E3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13E15-1AE2-4FE4-ADFE-5ACB3BEEFF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9989E3CA-ED63-4682-BEB8-C734D22752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FF4279FE-5498-4EF1-B58D-B631F1500A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BD49F42B-0097-486E-A1E5-0D62362ED8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17F9BF54-612E-40BF-9FB6-60417826F7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349D3FA1-9310-4B63-8CDE-A4C51E881D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647C722C-8E34-4825-9363-C8CA44CE50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5211F26D-8342-4F8D-B13D-60EAD6F70B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5E75B096-C191-4E6D-BDF8-0E344F4D52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43F27F21-F535-433B-A75A-84213F459E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56E7AAA4-6911-4534-A40E-0A3578F5FF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243B85D1-9A2B-44CB-BB11-CB313EDF19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25DA03C1-9087-4FA9-99D2-D8B8A615CB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82657D7B-7E35-4109-9DB8-0E281C9124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2A5CA063-4A05-44D6-9E98-DFF674DBAD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112F32B8-C8FA-48AA-A50F-10FC051316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30A6CB55-BC39-4B1D-A63E-E3A6892047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41DA1BAE-ADFA-4FBD-A1A7-C92E234A31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1046396C-5F7F-49BC-9DEB-0B4315C0E9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6D649585-23F9-494F-AE56-422C786E03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8BE0E08A-44B6-46AD-8C3B-8213D61983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F3D8C025-9F98-4959-A4E2-A2223D4625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865065C0-0316-49D3-9BA0-6F1F9A87A7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CB76CD7C-29DD-4953-87B0-495D2A2E7D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A8B12C60-94E2-4CA5-A826-AA16AD5F221D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49F2444E-7189-4BA6-8020-2353290A70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73702640-31F2-496E-B3A9-C63CAD8570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226DAE2C-4B19-4609-8A3E-23F4240F7C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29E185B8-BC52-475F-83CF-8FB3150316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A8F5C34D-DBEF-4E1F-90D8-29E3D102CE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FDF4D030-909F-48A8-83B6-5C0C198254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C71BD5EF-A576-4F09-9430-67BD9954D9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3CB95888-B021-403D-A7DB-BF24729FA4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2D656206-B000-4468-B3FD-45019BEABF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CC6F446C-EDBA-4D6B-AC6B-E4DB621D10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C1D4AB0-E175-426E-A4C7-273D5ADF98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64885579-985C-404A-AD0D-BB3AD5A894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F234447E-83CC-4C7E-8DB7-4228740F71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8B283C56-45EF-452B-925E-1FD5B3D388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6A7F150B-FE91-4AEE-93C0-E850F0E517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6055FB39-44E0-4DAF-8EE5-FCAA893342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633B3983-5F4D-488D-861E-B55F3B5B64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B568673A-058D-4820-896A-87F0EC8604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75AF7236-551C-4798-9A50-4965B75320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41A84E26-7E1D-4E31-AA06-97E3DF7701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E28863DB-622E-4B03-B03B-426DFB8F55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EE1047E5-7C86-4132-B441-EE51EE8D9D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E65BF5FB-C9FB-4715-A79E-D9075B78D1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839585F8-3674-4A7F-B7CA-1C01706484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2BB81A17-943B-40C5-BFA5-32EA90AE63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6E1B9F3C-D78D-4F7A-8B0A-213F7B2FE3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7DCAA65E-CFD2-43FA-AA27-20E967D051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8D27B27A-ED82-427C-A780-9EC1FE065E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BAB45BEE-329E-4314-9874-2B343B4BE1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CA19E772-B89D-4C8F-9CDA-F6CB17E80B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10AEF22-A2BB-472C-B870-2B1A2AE8BBD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4733B8A4-45B3-4A07-96E1-3550FE32E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2</xdr:row>
      <xdr:rowOff>238124</xdr:rowOff>
    </xdr:from>
    <xdr:to>
      <xdr:col>1</xdr:col>
      <xdr:colOff>1685925</xdr:colOff>
      <xdr:row>6</xdr:row>
      <xdr:rowOff>132853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5D8FD-DC9F-4F6E-A9F9-1F1F60F6D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38174"/>
          <a:ext cx="1295400" cy="999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D44" sqref="D44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70" t="s">
        <v>0</v>
      </c>
      <c r="B4" s="70"/>
      <c r="C4" s="70"/>
      <c r="D4" s="70"/>
      <c r="E4" s="70"/>
      <c r="F4" s="70"/>
      <c r="G4" s="70"/>
    </row>
    <row r="5" spans="1:12" ht="20.25" x14ac:dyDescent="0.3">
      <c r="A5" s="71" t="s">
        <v>1</v>
      </c>
      <c r="B5" s="71"/>
      <c r="C5" s="71"/>
      <c r="D5" s="71"/>
      <c r="E5" s="71"/>
      <c r="F5" s="71"/>
      <c r="G5" s="71"/>
    </row>
    <row r="6" spans="1:12" ht="20.25" x14ac:dyDescent="0.3">
      <c r="A6" s="71" t="s">
        <v>80</v>
      </c>
      <c r="B6" s="71"/>
      <c r="C6" s="71"/>
      <c r="D6" s="71"/>
      <c r="E6" s="71"/>
      <c r="F6" s="71"/>
      <c r="G6" s="71"/>
    </row>
    <row r="7" spans="1:12" ht="20.25" x14ac:dyDescent="0.3">
      <c r="A7" s="71" t="s">
        <v>2</v>
      </c>
      <c r="B7" s="71"/>
      <c r="C7" s="71"/>
      <c r="D7" s="71"/>
      <c r="E7" s="71"/>
      <c r="F7" s="71"/>
      <c r="G7" s="71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44742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76765121.010000005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8728847.6099999994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435142.35</v>
      </c>
      <c r="F16" s="15">
        <v>1423075.55</v>
      </c>
      <c r="G16" s="53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85929110.969999999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920294678.71000004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135495760.46000001</v>
      </c>
      <c r="F21" s="15">
        <v>27819180.949999999</v>
      </c>
      <c r="G21" s="25"/>
      <c r="K21" s="53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-112637808.73999999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943152630.43000007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1029081741.4000001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1405954.04</v>
      </c>
      <c r="F35" s="15"/>
      <c r="G35" s="29"/>
      <c r="I35" s="65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357804.58999999997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2973200.72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609712.5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5346671.8499999996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169578.34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25371094.640000001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51085672.980000004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56432344.830000006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972649396.57000005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972649396.57000005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1029081741.4000001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69" t="s">
        <v>63</v>
      </c>
      <c r="C77" s="69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69" t="s">
        <v>64</v>
      </c>
      <c r="C78" s="69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68"/>
      <c r="C79" s="68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4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5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79"/>
  <sheetViews>
    <sheetView topLeftCell="E42" zoomScaleNormal="100" workbookViewId="0">
      <selection activeCell="Q51" sqref="Q51"/>
    </sheetView>
  </sheetViews>
  <sheetFormatPr baseColWidth="10" defaultRowHeight="15.75" x14ac:dyDescent="0.25"/>
  <cols>
    <col min="1" max="1" width="3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25.5703125" style="1" bestFit="1" customWidth="1"/>
    <col min="6" max="6" width="2.28515625" style="1" customWidth="1"/>
    <col min="7" max="7" width="25.5703125" style="1" customWidth="1"/>
    <col min="8" max="8" width="2.140625" style="1" customWidth="1"/>
    <col min="9" max="9" width="23.5703125" style="1" hidden="1" customWidth="1"/>
    <col min="10" max="10" width="2.140625" style="1" hidden="1" customWidth="1"/>
    <col min="11" max="11" width="14.7109375" style="1" hidden="1" customWidth="1"/>
    <col min="12" max="12" width="2.140625" style="1" customWidth="1"/>
    <col min="13" max="13" width="25.5703125" style="2" customWidth="1"/>
    <col min="14" max="14" width="2.140625" style="1" customWidth="1"/>
    <col min="15" max="15" width="25.5703125" style="2" customWidth="1"/>
    <col min="16" max="16" width="2.140625" style="2" customWidth="1"/>
    <col min="17" max="17" width="25.5703125" style="1" customWidth="1"/>
    <col min="18" max="18" width="2.140625" style="1" customWidth="1"/>
    <col min="19" max="19" width="25.5703125" style="1" customWidth="1"/>
    <col min="20" max="20" width="2" style="1" customWidth="1"/>
    <col min="21" max="21" width="25.5703125" style="1" customWidth="1"/>
    <col min="22" max="22" width="2.140625" style="1" customWidth="1"/>
    <col min="23" max="23" width="25.5703125" style="1" hidden="1" customWidth="1"/>
    <col min="24" max="24" width="2.140625" style="1" hidden="1" customWidth="1"/>
    <col min="25" max="25" width="25.5703125" style="1" hidden="1" customWidth="1"/>
    <col min="26" max="26" width="2.140625" style="1" hidden="1" customWidth="1"/>
    <col min="27" max="27" width="25.5703125" style="1" hidden="1" customWidth="1"/>
    <col min="28" max="28" width="2.140625" style="1" hidden="1" customWidth="1"/>
    <col min="29" max="29" width="25.5703125" style="1" hidden="1" customWidth="1"/>
    <col min="30" max="30" width="2.140625" style="1" hidden="1" customWidth="1"/>
    <col min="31" max="31" width="25.5703125" style="1" hidden="1" customWidth="1"/>
    <col min="32" max="32" width="1.85546875" style="1" hidden="1" customWidth="1"/>
    <col min="33" max="33" width="25.5703125" style="3" hidden="1" customWidth="1"/>
    <col min="34" max="34" width="21.85546875" style="3" customWidth="1"/>
    <col min="35" max="16384" width="11.42578125" style="3"/>
  </cols>
  <sheetData>
    <row r="3" spans="1:34" ht="25.5" x14ac:dyDescent="0.35"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4" ht="25.5" x14ac:dyDescent="0.35">
      <c r="B4" s="72" t="s">
        <v>73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4" ht="20.25" x14ac:dyDescent="0.3">
      <c r="B5" s="73" t="s">
        <v>70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x14ac:dyDescent="0.25">
      <c r="B6" s="74" t="s">
        <v>71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8" spans="1:34" ht="23.25" x14ac:dyDescent="0.35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3.25" x14ac:dyDescent="0.35">
      <c r="A9" s="8"/>
      <c r="B9" s="8"/>
      <c r="C9" s="8"/>
      <c r="D9" s="9"/>
      <c r="E9" s="58">
        <v>44531</v>
      </c>
      <c r="F9" s="11"/>
      <c r="G9" s="58">
        <v>44562</v>
      </c>
      <c r="H9" s="59"/>
      <c r="I9" s="58" t="s">
        <v>68</v>
      </c>
      <c r="J9" s="59"/>
      <c r="K9" s="58" t="s">
        <v>69</v>
      </c>
      <c r="L9" s="8"/>
      <c r="M9" s="58">
        <v>44593</v>
      </c>
      <c r="O9" s="58">
        <v>44621</v>
      </c>
      <c r="Q9" s="58">
        <v>44652</v>
      </c>
      <c r="S9" s="58">
        <v>44682</v>
      </c>
      <c r="U9" s="58">
        <v>44713</v>
      </c>
      <c r="W9" s="58">
        <v>44743</v>
      </c>
      <c r="Y9" s="58">
        <v>44774</v>
      </c>
      <c r="AA9" s="58">
        <v>44805</v>
      </c>
      <c r="AC9" s="58">
        <v>44835</v>
      </c>
      <c r="AE9" s="58">
        <v>44866</v>
      </c>
      <c r="AG9" s="58">
        <v>44896</v>
      </c>
    </row>
    <row r="10" spans="1:34" ht="23.25" x14ac:dyDescent="0.35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35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3.25" x14ac:dyDescent="0.35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3.25" x14ac:dyDescent="0.35">
      <c r="A13" s="8"/>
      <c r="B13" s="8" t="s">
        <v>29</v>
      </c>
      <c r="C13" s="12" t="s">
        <v>6</v>
      </c>
      <c r="D13" s="8"/>
      <c r="E13" s="15">
        <v>56963149.200000003</v>
      </c>
      <c r="F13" s="15"/>
      <c r="G13" s="15">
        <v>62460187.479999997</v>
      </c>
      <c r="H13" s="15"/>
      <c r="I13" s="15">
        <f>+G13-E13</f>
        <v>5497038.2799999937</v>
      </c>
      <c r="J13" s="15"/>
      <c r="K13" s="60">
        <f>+I13/G13</f>
        <v>8.8008674033522027E-2</v>
      </c>
      <c r="L13" s="16"/>
      <c r="M13" s="15">
        <v>65591758.039999999</v>
      </c>
      <c r="O13" s="15">
        <v>68436478.650000006</v>
      </c>
      <c r="Q13" s="15">
        <v>69462939.879999995</v>
      </c>
      <c r="S13" s="15">
        <v>73835307.770000011</v>
      </c>
      <c r="U13" s="15">
        <v>76765121.010000005</v>
      </c>
      <c r="W13" s="15"/>
      <c r="Y13" s="15"/>
      <c r="AA13" s="15"/>
      <c r="AC13" s="15"/>
      <c r="AE13" s="15"/>
      <c r="AG13" s="15"/>
    </row>
    <row r="14" spans="1:34" ht="18.75" hidden="1" customHeight="1" x14ac:dyDescent="0.35">
      <c r="A14" s="8"/>
      <c r="B14" s="8" t="s">
        <v>56</v>
      </c>
      <c r="C14" s="12" t="s">
        <v>7</v>
      </c>
      <c r="D14" s="8"/>
      <c r="E14" s="17">
        <v>0</v>
      </c>
      <c r="F14" s="17"/>
      <c r="G14" s="17"/>
      <c r="H14" s="17"/>
      <c r="I14" s="17"/>
      <c r="J14" s="17"/>
      <c r="K14" s="60" t="e">
        <f>+I14/G14</f>
        <v>#DIV/0!</v>
      </c>
      <c r="L14" s="18"/>
      <c r="M14" s="15">
        <v>0</v>
      </c>
      <c r="O14" s="15">
        <v>0</v>
      </c>
      <c r="Q14" s="17"/>
      <c r="S14" s="15">
        <v>0</v>
      </c>
      <c r="U14" s="15">
        <v>0</v>
      </c>
      <c r="W14" s="17"/>
      <c r="Y14" s="17"/>
      <c r="AA14" s="17"/>
      <c r="AC14" s="15"/>
      <c r="AE14" s="17"/>
      <c r="AG14" s="15"/>
    </row>
    <row r="15" spans="1:34" ht="23.25" x14ac:dyDescent="0.35">
      <c r="A15" s="8"/>
      <c r="B15" s="8" t="s">
        <v>30</v>
      </c>
      <c r="C15" s="12" t="s">
        <v>8</v>
      </c>
      <c r="D15" s="8"/>
      <c r="E15" s="15">
        <v>9569369.9800000004</v>
      </c>
      <c r="F15" s="15"/>
      <c r="G15" s="15" t="e">
        <f>+#REF!</f>
        <v>#REF!</v>
      </c>
      <c r="H15" s="15"/>
      <c r="I15" s="15" t="e">
        <f>+G15-E15</f>
        <v>#REF!</v>
      </c>
      <c r="J15" s="15"/>
      <c r="K15" s="60" t="e">
        <f>+I15/G15</f>
        <v>#REF!</v>
      </c>
      <c r="L15" s="16"/>
      <c r="M15" s="15">
        <v>12908197.75</v>
      </c>
      <c r="O15" s="15">
        <v>12638561.199999999</v>
      </c>
      <c r="Q15" s="15">
        <v>8726373.6600000001</v>
      </c>
      <c r="S15" s="15">
        <v>7795230.5</v>
      </c>
      <c r="U15" s="15">
        <v>8728847.6099999994</v>
      </c>
      <c r="W15" s="15"/>
      <c r="Y15" s="15"/>
      <c r="AA15" s="15"/>
      <c r="AC15" s="15"/>
      <c r="AE15" s="15"/>
      <c r="AG15" s="15"/>
      <c r="AH15" s="66"/>
    </row>
    <row r="16" spans="1:34" ht="23.25" x14ac:dyDescent="0.35">
      <c r="A16" s="8"/>
      <c r="B16" s="8" t="s">
        <v>5</v>
      </c>
      <c r="C16" s="8"/>
      <c r="D16" s="8"/>
      <c r="E16" s="15">
        <v>1452915.45</v>
      </c>
      <c r="F16" s="15"/>
      <c r="G16" s="15" t="e">
        <f>+#REF!</f>
        <v>#REF!</v>
      </c>
      <c r="H16" s="15"/>
      <c r="I16" s="15" t="e">
        <f>+G16-E16</f>
        <v>#REF!</v>
      </c>
      <c r="J16" s="15"/>
      <c r="K16" s="60" t="e">
        <f>+I16/G16</f>
        <v>#REF!</v>
      </c>
      <c r="L16" s="19"/>
      <c r="M16" s="15">
        <v>1066446.03</v>
      </c>
      <c r="O16" s="15">
        <v>1053171.03</v>
      </c>
      <c r="Q16" s="15">
        <v>979448.56</v>
      </c>
      <c r="S16" s="15">
        <v>799488.85</v>
      </c>
      <c r="U16" s="15">
        <v>435142.35</v>
      </c>
      <c r="W16" s="15"/>
      <c r="Y16" s="15"/>
      <c r="AA16" s="15"/>
      <c r="AC16" s="15"/>
      <c r="AE16" s="15"/>
      <c r="AG16" s="15"/>
      <c r="AH16" s="67"/>
    </row>
    <row r="17" spans="1:34" ht="24" thickBot="1" x14ac:dyDescent="0.4">
      <c r="A17" s="8"/>
      <c r="B17" s="12" t="s">
        <v>9</v>
      </c>
      <c r="C17" s="8"/>
      <c r="D17" s="8"/>
      <c r="E17" s="20">
        <f>+E13+E15+E16</f>
        <v>67985434.63000001</v>
      </c>
      <c r="F17" s="21"/>
      <c r="G17" s="20" t="e">
        <f>+G13+G15+G16</f>
        <v>#REF!</v>
      </c>
      <c r="H17" s="21"/>
      <c r="I17" s="20" t="e">
        <f>+I13+I15+I16</f>
        <v>#REF!</v>
      </c>
      <c r="J17" s="21"/>
      <c r="K17" s="61" t="e">
        <f>+I17/G17</f>
        <v>#REF!</v>
      </c>
      <c r="L17" s="22"/>
      <c r="M17" s="20">
        <f>+M13+M15+M16</f>
        <v>79566401.819999993</v>
      </c>
      <c r="O17" s="20">
        <f>+O13+O15+O16</f>
        <v>82128210.88000001</v>
      </c>
      <c r="Q17" s="20">
        <f>+Q13+Q15+Q16</f>
        <v>79168762.099999994</v>
      </c>
      <c r="S17" s="20">
        <f>+S13+S15+S16</f>
        <v>82430027.120000005</v>
      </c>
      <c r="U17" s="20">
        <f>+U13+U15+U16</f>
        <v>85929110.969999999</v>
      </c>
      <c r="W17" s="20">
        <f>+W13+W15+W16</f>
        <v>0</v>
      </c>
      <c r="Y17" s="20">
        <f>+Y13+Y15+Y16</f>
        <v>0</v>
      </c>
      <c r="AA17" s="20">
        <f>+AA13+AA15+AA16</f>
        <v>0</v>
      </c>
      <c r="AC17" s="20">
        <f>+AC13+AC15+AC16</f>
        <v>0</v>
      </c>
      <c r="AE17" s="20">
        <f>+AE13+AE15+AE16</f>
        <v>0</v>
      </c>
      <c r="AG17" s="20">
        <f>+AG13+AG15+AG16</f>
        <v>0</v>
      </c>
    </row>
    <row r="18" spans="1:34" ht="24" thickTop="1" x14ac:dyDescent="0.35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3.25" x14ac:dyDescent="0.35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3.25" x14ac:dyDescent="0.35">
      <c r="A20" s="8"/>
      <c r="B20" s="8" t="s">
        <v>49</v>
      </c>
      <c r="C20" s="12" t="s">
        <v>11</v>
      </c>
      <c r="D20" s="8"/>
      <c r="E20" s="15">
        <v>929563727.74000001</v>
      </c>
      <c r="F20" s="15"/>
      <c r="G20" s="15" t="e">
        <f>+#REF!</f>
        <v>#REF!</v>
      </c>
      <c r="H20" s="15"/>
      <c r="I20" s="15" t="e">
        <f t="shared" ref="I20:I25" si="0">+G20-E20</f>
        <v>#REF!</v>
      </c>
      <c r="J20" s="15"/>
      <c r="K20" s="60" t="e">
        <f>+I20/G20</f>
        <v>#REF!</v>
      </c>
      <c r="L20" s="24"/>
      <c r="M20" s="15">
        <v>926008087.45000005</v>
      </c>
      <c r="O20" s="15">
        <v>925771048.58000004</v>
      </c>
      <c r="P20" s="24"/>
      <c r="Q20" s="15">
        <v>924604240.50999999</v>
      </c>
      <c r="S20" s="15">
        <v>921802244.49000001</v>
      </c>
      <c r="U20" s="15">
        <v>920294678.71000004</v>
      </c>
      <c r="W20" s="15"/>
      <c r="Y20" s="15"/>
      <c r="AA20" s="15"/>
      <c r="AC20" s="15"/>
      <c r="AE20" s="15"/>
      <c r="AG20" s="15"/>
      <c r="AH20" s="66"/>
    </row>
    <row r="21" spans="1:34" ht="23.25" x14ac:dyDescent="0.35">
      <c r="A21" s="8"/>
      <c r="B21" s="8" t="s">
        <v>31</v>
      </c>
      <c r="C21" s="12" t="s">
        <v>12</v>
      </c>
      <c r="D21" s="8"/>
      <c r="E21" s="15">
        <v>130506127.55</v>
      </c>
      <c r="F21" s="15"/>
      <c r="G21" s="15" t="e">
        <f>+#REF!</f>
        <v>#REF!</v>
      </c>
      <c r="H21" s="15"/>
      <c r="I21" s="15" t="e">
        <f t="shared" si="0"/>
        <v>#REF!</v>
      </c>
      <c r="J21" s="15"/>
      <c r="K21" s="60" t="e">
        <f>+I21/G21</f>
        <v>#REF!</v>
      </c>
      <c r="L21" s="25"/>
      <c r="M21" s="15">
        <v>132293208.61</v>
      </c>
      <c r="O21" s="15">
        <v>135202734.22999999</v>
      </c>
      <c r="P21" s="53"/>
      <c r="Q21" s="15">
        <v>135202734.22999999</v>
      </c>
      <c r="S21" s="15">
        <v>135495760.46000001</v>
      </c>
      <c r="U21" s="15">
        <v>135495760.46000001</v>
      </c>
      <c r="W21" s="15"/>
      <c r="Y21" s="15"/>
      <c r="AA21" s="15"/>
      <c r="AC21" s="15"/>
      <c r="AE21" s="15"/>
      <c r="AG21" s="15"/>
      <c r="AH21" s="67"/>
    </row>
    <row r="22" spans="1:34" ht="23.25" x14ac:dyDescent="0.35">
      <c r="A22" s="8"/>
      <c r="B22" s="8" t="s">
        <v>32</v>
      </c>
      <c r="C22" s="12" t="s">
        <v>13</v>
      </c>
      <c r="D22" s="8"/>
      <c r="E22" s="15">
        <v>-108081511.04000001</v>
      </c>
      <c r="F22" s="15"/>
      <c r="G22" s="15" t="e">
        <f>+#REF!</f>
        <v>#REF!</v>
      </c>
      <c r="H22" s="15"/>
      <c r="I22" s="15" t="e">
        <f t="shared" si="0"/>
        <v>#REF!</v>
      </c>
      <c r="J22" s="15"/>
      <c r="K22" s="60" t="e">
        <f>+I22/G22</f>
        <v>#REF!</v>
      </c>
      <c r="L22" s="25"/>
      <c r="M22" s="15">
        <v>-108775537.98999999</v>
      </c>
      <c r="O22" s="15">
        <v>-109458390.67</v>
      </c>
      <c r="P22" s="53"/>
      <c r="Q22" s="15">
        <v>-110453001.81999999</v>
      </c>
      <c r="S22" s="15">
        <v>-111181865.73</v>
      </c>
      <c r="U22" s="15">
        <v>-112637808.73999999</v>
      </c>
      <c r="W22" s="15"/>
      <c r="Y22" s="15"/>
      <c r="AA22" s="15"/>
      <c r="AC22" s="15"/>
      <c r="AE22" s="15"/>
      <c r="AG22" s="15"/>
      <c r="AH22" s="66"/>
    </row>
    <row r="23" spans="1:34" ht="18.75" hidden="1" customHeight="1" x14ac:dyDescent="0.35">
      <c r="A23" s="8"/>
      <c r="B23" s="8" t="s">
        <v>48</v>
      </c>
      <c r="C23" s="12" t="s">
        <v>14</v>
      </c>
      <c r="D23" s="8"/>
      <c r="E23" s="15">
        <v>0</v>
      </c>
      <c r="F23" s="15"/>
      <c r="G23" s="15" t="e">
        <f>+#REF!</f>
        <v>#REF!</v>
      </c>
      <c r="H23" s="15"/>
      <c r="I23" s="15" t="e">
        <f t="shared" si="0"/>
        <v>#REF!</v>
      </c>
      <c r="J23" s="15"/>
      <c r="K23" s="60" t="e">
        <f>+I23/G23</f>
        <v>#REF!</v>
      </c>
      <c r="L23" s="19"/>
      <c r="M23" s="15">
        <v>0</v>
      </c>
      <c r="O23" s="15">
        <v>0</v>
      </c>
      <c r="Q23" s="15">
        <v>0</v>
      </c>
      <c r="S23" s="15">
        <v>0</v>
      </c>
      <c r="U23" s="15">
        <v>0</v>
      </c>
      <c r="W23" s="15"/>
      <c r="Y23" s="15"/>
      <c r="AA23" s="15"/>
      <c r="AC23" s="15"/>
      <c r="AE23" s="15"/>
      <c r="AG23" s="15"/>
    </row>
    <row r="24" spans="1:34" ht="18.75" hidden="1" customHeight="1" x14ac:dyDescent="0.35">
      <c r="A24" s="8"/>
      <c r="B24" s="8" t="s">
        <v>47</v>
      </c>
      <c r="C24" s="12" t="s">
        <v>15</v>
      </c>
      <c r="D24" s="8"/>
      <c r="E24" s="15">
        <v>0</v>
      </c>
      <c r="F24" s="15"/>
      <c r="G24" s="15" t="e">
        <f>+#REF!</f>
        <v>#REF!</v>
      </c>
      <c r="H24" s="15"/>
      <c r="I24" s="15" t="e">
        <f t="shared" si="0"/>
        <v>#REF!</v>
      </c>
      <c r="J24" s="15"/>
      <c r="K24" s="60" t="e">
        <f>+I24/G24</f>
        <v>#REF!</v>
      </c>
      <c r="L24" s="19"/>
      <c r="M24" s="15">
        <v>0</v>
      </c>
      <c r="O24" s="15">
        <v>0</v>
      </c>
      <c r="Q24" s="15">
        <v>0</v>
      </c>
      <c r="S24" s="15">
        <v>0</v>
      </c>
      <c r="U24" s="15">
        <v>0</v>
      </c>
      <c r="W24" s="15"/>
      <c r="Y24" s="15"/>
      <c r="AA24" s="15"/>
      <c r="AC24" s="15"/>
      <c r="AE24" s="15"/>
      <c r="AG24" s="15"/>
    </row>
    <row r="25" spans="1:34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/>
      <c r="G25" s="15" t="e">
        <f>+#REF!</f>
        <v>#REF!</v>
      </c>
      <c r="H25" s="15"/>
      <c r="I25" s="15" t="e">
        <f t="shared" si="0"/>
        <v>#REF!</v>
      </c>
      <c r="J25" s="15"/>
      <c r="K25" s="60">
        <v>0</v>
      </c>
      <c r="L25" s="15"/>
      <c r="M25" s="15">
        <v>0</v>
      </c>
      <c r="N25" s="2"/>
      <c r="O25" s="15">
        <v>0</v>
      </c>
      <c r="Q25" s="15">
        <v>0</v>
      </c>
      <c r="S25" s="15">
        <v>0</v>
      </c>
      <c r="U25" s="15">
        <v>0</v>
      </c>
      <c r="W25" s="26"/>
      <c r="Y25" s="26"/>
      <c r="AA25" s="15"/>
      <c r="AC25" s="15"/>
      <c r="AE25" s="15"/>
      <c r="AG25" s="15"/>
    </row>
    <row r="26" spans="1:34" ht="18.75" hidden="1" customHeight="1" x14ac:dyDescent="0.35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4" thickBot="1" x14ac:dyDescent="0.4">
      <c r="A27" s="8"/>
      <c r="B27" s="12" t="s">
        <v>16</v>
      </c>
      <c r="C27" s="8"/>
      <c r="D27" s="8"/>
      <c r="E27" s="20">
        <f>+E20+E21+E22+E25</f>
        <v>951988344.25</v>
      </c>
      <c r="F27" s="21"/>
      <c r="G27" s="20" t="e">
        <f>+G20+G21+G22+G25</f>
        <v>#REF!</v>
      </c>
      <c r="H27" s="21"/>
      <c r="I27" s="20" t="e">
        <f>+I20+I21+I22+I25</f>
        <v>#REF!</v>
      </c>
      <c r="J27" s="21"/>
      <c r="K27" s="61" t="e">
        <f>+I27/G27</f>
        <v>#REF!</v>
      </c>
      <c r="L27" s="27"/>
      <c r="M27" s="20">
        <f>+M20+M21+M22+M25</f>
        <v>949525758.07000005</v>
      </c>
      <c r="O27" s="20">
        <f>+O20+O21+O22+O25</f>
        <v>951515392.1400001</v>
      </c>
      <c r="Q27" s="20">
        <f>+Q20+Q21+Q22+Q25</f>
        <v>949353972.92000008</v>
      </c>
      <c r="S27" s="20">
        <f>+S20+S21+S22+S25</f>
        <v>946116139.22000003</v>
      </c>
      <c r="U27" s="20">
        <f>+U20+U21+U22+U25</f>
        <v>943152630.43000007</v>
      </c>
      <c r="W27" s="20">
        <f>+W20+W21+W22+W25</f>
        <v>0</v>
      </c>
      <c r="Y27" s="20">
        <f>+Y20+Y21+Y22+Y25</f>
        <v>0</v>
      </c>
      <c r="AA27" s="20">
        <f>+AA20+AA21+AA22+AA25</f>
        <v>0</v>
      </c>
      <c r="AC27" s="20">
        <f>+AC20+AC21+AC22+AC25</f>
        <v>0</v>
      </c>
      <c r="AE27" s="20">
        <f>+AE20+AE21+AE22+AE25</f>
        <v>0</v>
      </c>
      <c r="AG27" s="20">
        <f>+AG20+AG21+AG22+AG25</f>
        <v>0</v>
      </c>
    </row>
    <row r="28" spans="1:34" ht="11.25" customHeight="1" thickTop="1" x14ac:dyDescent="0.35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4" thickBot="1" x14ac:dyDescent="0.4">
      <c r="A29" s="8"/>
      <c r="B29" s="12" t="s">
        <v>17</v>
      </c>
      <c r="C29" s="8"/>
      <c r="D29" s="8"/>
      <c r="E29" s="20">
        <f>+E17+E27</f>
        <v>1019973778.88</v>
      </c>
      <c r="F29" s="21"/>
      <c r="G29" s="20" t="e">
        <f>+G17+G27</f>
        <v>#REF!</v>
      </c>
      <c r="H29" s="21"/>
      <c r="I29" s="20" t="e">
        <f>+I17+I27</f>
        <v>#REF!</v>
      </c>
      <c r="J29" s="21"/>
      <c r="K29" s="61" t="e">
        <f>+I29/G29</f>
        <v>#REF!</v>
      </c>
      <c r="L29" s="28"/>
      <c r="M29" s="20">
        <f>+M17+M27</f>
        <v>1029092159.8900001</v>
      </c>
      <c r="O29" s="20">
        <f>+O17+O27</f>
        <v>1033643603.0200001</v>
      </c>
      <c r="Q29" s="20">
        <f>+Q17+Q27</f>
        <v>1028522735.0200001</v>
      </c>
      <c r="S29" s="20">
        <f>+S17+S27</f>
        <v>1028546166.34</v>
      </c>
      <c r="U29" s="20">
        <f>+U17+U27</f>
        <v>1029081741.4000001</v>
      </c>
      <c r="W29" s="20">
        <f>+W17+W27</f>
        <v>0</v>
      </c>
      <c r="Y29" s="20">
        <f>+Y17+Y27</f>
        <v>0</v>
      </c>
      <c r="AA29" s="20">
        <f>+AA17+AA27</f>
        <v>0</v>
      </c>
      <c r="AC29" s="20">
        <f>+AC17+AC27</f>
        <v>0</v>
      </c>
      <c r="AE29" s="20">
        <f>+AE17+AE27</f>
        <v>0</v>
      </c>
      <c r="AG29" s="20">
        <f>+AG17+AG27</f>
        <v>0</v>
      </c>
    </row>
    <row r="30" spans="1:34" ht="14.25" customHeight="1" thickTop="1" x14ac:dyDescent="0.35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3.25" x14ac:dyDescent="0.35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35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3.25" x14ac:dyDescent="0.35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3.25" x14ac:dyDescent="0.35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3.25" x14ac:dyDescent="0.35">
      <c r="A35" s="8"/>
      <c r="B35" s="8" t="s">
        <v>52</v>
      </c>
      <c r="C35" s="12"/>
      <c r="D35" s="8"/>
      <c r="E35" s="15">
        <v>2282402</v>
      </c>
      <c r="F35" s="15"/>
      <c r="G35" s="15" t="e">
        <f>+#REF!</f>
        <v>#REF!</v>
      </c>
      <c r="H35" s="15"/>
      <c r="I35" s="15" t="e">
        <f t="shared" ref="I35:I43" si="1">+G35-E35</f>
        <v>#REF!</v>
      </c>
      <c r="J35" s="15"/>
      <c r="K35" s="60" t="e">
        <f t="shared" ref="K35:K44" si="2">+I35/G35</f>
        <v>#REF!</v>
      </c>
      <c r="L35" s="29"/>
      <c r="M35" s="15">
        <v>3165003.53</v>
      </c>
      <c r="O35" s="15">
        <v>4606934.3099999996</v>
      </c>
      <c r="Q35" s="15">
        <v>4804915.74</v>
      </c>
      <c r="S35" s="15">
        <v>814965.27</v>
      </c>
      <c r="U35" s="15">
        <v>1405954.04</v>
      </c>
      <c r="W35" s="15"/>
      <c r="Y35" s="15"/>
      <c r="AA35" s="15"/>
      <c r="AC35" s="15"/>
      <c r="AE35" s="15"/>
      <c r="AG35" s="15"/>
    </row>
    <row r="36" spans="1:34" ht="23.25" x14ac:dyDescent="0.35">
      <c r="A36" s="8"/>
      <c r="B36" s="8" t="s">
        <v>54</v>
      </c>
      <c r="C36" s="12" t="s">
        <v>22</v>
      </c>
      <c r="D36" s="8"/>
      <c r="E36" s="15">
        <v>57000</v>
      </c>
      <c r="F36" s="15"/>
      <c r="G36" s="15" t="e">
        <f>+#REF!</f>
        <v>#REF!</v>
      </c>
      <c r="H36" s="15"/>
      <c r="I36" s="15" t="e">
        <f t="shared" si="1"/>
        <v>#REF!</v>
      </c>
      <c r="J36" s="15"/>
      <c r="K36" s="60" t="e">
        <f t="shared" si="2"/>
        <v>#REF!</v>
      </c>
      <c r="L36" s="29"/>
      <c r="M36" s="15">
        <v>86000</v>
      </c>
      <c r="O36" s="15">
        <v>45000</v>
      </c>
      <c r="Q36" s="15">
        <v>50000</v>
      </c>
      <c r="S36" s="15">
        <v>238804.59</v>
      </c>
      <c r="U36" s="15">
        <v>357804.58999999997</v>
      </c>
      <c r="W36" s="15"/>
      <c r="X36" s="4"/>
      <c r="Y36" s="15"/>
      <c r="AA36" s="15"/>
      <c r="AC36" s="15"/>
      <c r="AE36" s="15"/>
      <c r="AG36" s="15"/>
    </row>
    <row r="37" spans="1:34" ht="18.75" hidden="1" customHeight="1" x14ac:dyDescent="0.35">
      <c r="A37" s="8"/>
      <c r="B37" s="8" t="s">
        <v>55</v>
      </c>
      <c r="C37" s="12"/>
      <c r="D37" s="8"/>
      <c r="E37" s="15">
        <v>0</v>
      </c>
      <c r="F37" s="15"/>
      <c r="G37" s="15" t="e">
        <f>+#REF!</f>
        <v>#REF!</v>
      </c>
      <c r="H37" s="15"/>
      <c r="I37" s="15" t="e">
        <f t="shared" si="1"/>
        <v>#REF!</v>
      </c>
      <c r="J37" s="15"/>
      <c r="K37" s="60" t="e">
        <f t="shared" si="2"/>
        <v>#REF!</v>
      </c>
      <c r="L37" s="23"/>
      <c r="M37" s="15">
        <v>0</v>
      </c>
      <c r="O37" s="15">
        <v>0</v>
      </c>
      <c r="Q37" s="15">
        <v>0</v>
      </c>
      <c r="S37" s="15">
        <v>0</v>
      </c>
      <c r="U37" s="15">
        <v>0</v>
      </c>
      <c r="W37" s="15"/>
      <c r="Y37" s="15"/>
      <c r="AA37" s="15"/>
      <c r="AC37" s="15"/>
      <c r="AE37" s="15"/>
      <c r="AG37" s="15"/>
    </row>
    <row r="38" spans="1:34" ht="18.75" hidden="1" customHeight="1" x14ac:dyDescent="0.35">
      <c r="A38" s="8"/>
      <c r="B38" s="8" t="s">
        <v>44</v>
      </c>
      <c r="C38" s="12"/>
      <c r="D38" s="8"/>
      <c r="E38" s="15">
        <v>0</v>
      </c>
      <c r="F38" s="15"/>
      <c r="G38" s="15" t="e">
        <f>+#REF!</f>
        <v>#REF!</v>
      </c>
      <c r="H38" s="15"/>
      <c r="I38" s="15" t="e">
        <f t="shared" si="1"/>
        <v>#REF!</v>
      </c>
      <c r="J38" s="15"/>
      <c r="K38" s="60" t="e">
        <f t="shared" si="2"/>
        <v>#REF!</v>
      </c>
      <c r="L38" s="23"/>
      <c r="M38" s="15">
        <v>0</v>
      </c>
      <c r="O38" s="15">
        <v>0</v>
      </c>
      <c r="Q38" s="15">
        <v>0</v>
      </c>
      <c r="S38" s="15">
        <v>0</v>
      </c>
      <c r="U38" s="15">
        <v>0</v>
      </c>
      <c r="V38" s="4"/>
      <c r="W38" s="15"/>
      <c r="Y38" s="15"/>
      <c r="AA38" s="15"/>
      <c r="AC38" s="15"/>
      <c r="AE38" s="15"/>
      <c r="AG38" s="15"/>
    </row>
    <row r="39" spans="1:34" ht="18.75" hidden="1" customHeight="1" x14ac:dyDescent="0.35">
      <c r="A39" s="8"/>
      <c r="B39" s="8" t="s">
        <v>43</v>
      </c>
      <c r="C39" s="12"/>
      <c r="D39" s="8"/>
      <c r="E39" s="15">
        <v>0</v>
      </c>
      <c r="F39" s="15"/>
      <c r="G39" s="15" t="e">
        <f>+#REF!</f>
        <v>#REF!</v>
      </c>
      <c r="H39" s="15"/>
      <c r="I39" s="15" t="e">
        <f t="shared" si="1"/>
        <v>#REF!</v>
      </c>
      <c r="J39" s="15"/>
      <c r="K39" s="60" t="e">
        <f t="shared" si="2"/>
        <v>#REF!</v>
      </c>
      <c r="L39" s="23"/>
      <c r="M39" s="15">
        <v>0</v>
      </c>
      <c r="O39" s="15">
        <v>0</v>
      </c>
      <c r="Q39" s="15">
        <v>0</v>
      </c>
      <c r="S39" s="15">
        <v>0</v>
      </c>
      <c r="U39" s="15">
        <v>0</v>
      </c>
      <c r="V39" s="4"/>
      <c r="W39" s="15"/>
      <c r="Y39" s="15"/>
      <c r="AA39" s="15"/>
      <c r="AC39" s="15"/>
      <c r="AE39" s="15"/>
      <c r="AG39" s="15"/>
    </row>
    <row r="40" spans="1:34" ht="18.75" hidden="1" customHeight="1" x14ac:dyDescent="0.35">
      <c r="A40" s="8"/>
      <c r="B40" s="8" t="s">
        <v>20</v>
      </c>
      <c r="C40" s="12"/>
      <c r="D40" s="8"/>
      <c r="E40" s="15">
        <v>0</v>
      </c>
      <c r="F40" s="15"/>
      <c r="G40" s="15" t="e">
        <f>+#REF!</f>
        <v>#REF!</v>
      </c>
      <c r="H40" s="15"/>
      <c r="I40" s="15" t="e">
        <f t="shared" si="1"/>
        <v>#REF!</v>
      </c>
      <c r="J40" s="15"/>
      <c r="K40" s="60" t="e">
        <f t="shared" si="2"/>
        <v>#REF!</v>
      </c>
      <c r="L40" s="23"/>
      <c r="M40" s="15">
        <v>0</v>
      </c>
      <c r="O40" s="15">
        <v>0</v>
      </c>
      <c r="Q40" s="15">
        <v>0</v>
      </c>
      <c r="S40" s="15">
        <v>0</v>
      </c>
      <c r="U40" s="15">
        <v>0</v>
      </c>
      <c r="V40" s="4"/>
      <c r="W40" s="15"/>
      <c r="Y40" s="15"/>
      <c r="AA40" s="15"/>
      <c r="AC40" s="15"/>
      <c r="AE40" s="15"/>
      <c r="AG40" s="15"/>
    </row>
    <row r="41" spans="1:34" ht="18.75" hidden="1" customHeight="1" x14ac:dyDescent="0.35">
      <c r="A41" s="8"/>
      <c r="B41" s="8" t="s">
        <v>42</v>
      </c>
      <c r="C41" s="12"/>
      <c r="D41" s="8"/>
      <c r="E41" s="31">
        <v>0</v>
      </c>
      <c r="F41" s="31"/>
      <c r="G41" s="15" t="e">
        <f>+#REF!</f>
        <v>#REF!</v>
      </c>
      <c r="H41" s="31"/>
      <c r="I41" s="15" t="e">
        <f t="shared" si="1"/>
        <v>#REF!</v>
      </c>
      <c r="J41" s="31"/>
      <c r="K41" s="60" t="e">
        <f t="shared" si="2"/>
        <v>#REF!</v>
      </c>
      <c r="L41" s="23"/>
      <c r="M41" s="15">
        <v>0</v>
      </c>
      <c r="O41" s="15">
        <v>0</v>
      </c>
      <c r="Q41" s="15">
        <v>0</v>
      </c>
      <c r="S41" s="15">
        <v>0</v>
      </c>
      <c r="U41" s="15">
        <v>0</v>
      </c>
      <c r="V41" s="4"/>
      <c r="W41" s="31"/>
      <c r="Y41" s="15"/>
      <c r="AA41" s="15"/>
      <c r="AC41" s="15"/>
      <c r="AE41" s="15"/>
      <c r="AG41" s="15"/>
    </row>
    <row r="42" spans="1:34" ht="18.75" customHeight="1" x14ac:dyDescent="0.35">
      <c r="A42" s="8"/>
      <c r="B42" s="8" t="s">
        <v>62</v>
      </c>
      <c r="C42" s="12"/>
      <c r="D42" s="8"/>
      <c r="E42" s="31">
        <v>451657.69</v>
      </c>
      <c r="F42" s="31"/>
      <c r="G42" s="15" t="e">
        <f>+#REF!</f>
        <v>#REF!</v>
      </c>
      <c r="H42" s="31"/>
      <c r="I42" s="15" t="e">
        <f t="shared" si="1"/>
        <v>#REF!</v>
      </c>
      <c r="J42" s="31"/>
      <c r="K42" s="60" t="e">
        <f t="shared" si="2"/>
        <v>#REF!</v>
      </c>
      <c r="L42" s="46"/>
      <c r="M42" s="15">
        <v>451657.69</v>
      </c>
      <c r="O42" s="15">
        <v>451657.69</v>
      </c>
      <c r="Q42" s="15">
        <v>264416.24</v>
      </c>
      <c r="S42" s="15">
        <v>4022669.76</v>
      </c>
      <c r="U42" s="15">
        <v>2973200.72</v>
      </c>
      <c r="V42" s="4"/>
      <c r="W42" s="31"/>
      <c r="Y42" s="15"/>
      <c r="AA42" s="15"/>
      <c r="AC42" s="15"/>
      <c r="AE42" s="15"/>
      <c r="AG42" s="15"/>
    </row>
    <row r="43" spans="1:34" ht="21.75" customHeight="1" x14ac:dyDescent="0.35">
      <c r="A43" s="8"/>
      <c r="B43" s="8" t="s">
        <v>61</v>
      </c>
      <c r="C43" s="12"/>
      <c r="D43" s="8"/>
      <c r="E43" s="31">
        <v>225449.14</v>
      </c>
      <c r="F43" s="31"/>
      <c r="G43" s="15" t="e">
        <f>+#REF!</f>
        <v>#REF!</v>
      </c>
      <c r="H43" s="31"/>
      <c r="I43" s="15" t="e">
        <f t="shared" si="1"/>
        <v>#REF!</v>
      </c>
      <c r="J43" s="31"/>
      <c r="K43" s="63" t="e">
        <f t="shared" si="2"/>
        <v>#REF!</v>
      </c>
      <c r="L43" s="23"/>
      <c r="M43" s="15">
        <v>772120.5</v>
      </c>
      <c r="O43" s="15">
        <v>796685.5</v>
      </c>
      <c r="Q43" s="15">
        <v>1158026.69</v>
      </c>
      <c r="S43" s="15">
        <v>731197.5</v>
      </c>
      <c r="U43" s="15">
        <v>609712.5</v>
      </c>
      <c r="V43" s="4"/>
      <c r="W43" s="31"/>
      <c r="Y43" s="15"/>
      <c r="AA43" s="15"/>
      <c r="AC43" s="15"/>
      <c r="AE43" s="15"/>
      <c r="AG43" s="15"/>
    </row>
    <row r="44" spans="1:34" ht="23.25" x14ac:dyDescent="0.35">
      <c r="A44" s="8"/>
      <c r="B44" s="12" t="s">
        <v>57</v>
      </c>
      <c r="C44" s="12"/>
      <c r="D44" s="8"/>
      <c r="E44" s="32">
        <f>SUM(E35:E43)</f>
        <v>3016508.83</v>
      </c>
      <c r="F44" s="21"/>
      <c r="G44" s="32" t="e">
        <f>SUM(G35:G43)</f>
        <v>#REF!</v>
      </c>
      <c r="H44" s="21"/>
      <c r="I44" s="32" t="e">
        <f>SUM(I35:I43)</f>
        <v>#REF!</v>
      </c>
      <c r="J44" s="21"/>
      <c r="K44" s="62" t="e">
        <f t="shared" si="2"/>
        <v>#REF!</v>
      </c>
      <c r="L44" s="28"/>
      <c r="M44" s="32">
        <f>SUM(M35:M43)</f>
        <v>4474781.72</v>
      </c>
      <c r="O44" s="32">
        <f>SUM(O35:O43)</f>
        <v>5900277.5</v>
      </c>
      <c r="Q44" s="32">
        <f>SUM(Q35:Q43)</f>
        <v>6277358.6699999999</v>
      </c>
      <c r="S44" s="32">
        <f>SUM(S35:S43)</f>
        <v>5807637.1200000001</v>
      </c>
      <c r="U44" s="32">
        <f>SUM(U35:U43)</f>
        <v>5346671.8499999996</v>
      </c>
      <c r="V44" s="4"/>
      <c r="W44" s="32">
        <f>SUM(W35:W43)</f>
        <v>0</v>
      </c>
      <c r="Y44" s="32">
        <f>SUM(Y35:Y43)</f>
        <v>0</v>
      </c>
      <c r="AA44" s="32">
        <f>SUM(AA35:AA43)</f>
        <v>0</v>
      </c>
      <c r="AC44" s="32">
        <f>SUM(AC35:AC43)</f>
        <v>0</v>
      </c>
      <c r="AE44" s="32">
        <f>SUM(AE35:AE43)</f>
        <v>0</v>
      </c>
      <c r="AG44" s="32">
        <f>SUM(AG35:AG43)</f>
        <v>0</v>
      </c>
      <c r="AH44" s="66"/>
    </row>
    <row r="45" spans="1:34" ht="23.25" x14ac:dyDescent="0.35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7"/>
    </row>
    <row r="46" spans="1:34" ht="23.25" x14ac:dyDescent="0.35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3.25" x14ac:dyDescent="0.35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3.25" x14ac:dyDescent="0.35">
      <c r="A48" s="8"/>
      <c r="B48" s="8" t="s">
        <v>52</v>
      </c>
      <c r="C48" s="12"/>
      <c r="D48" s="8"/>
      <c r="E48" s="15">
        <v>963449.55999999994</v>
      </c>
      <c r="F48" s="15"/>
      <c r="G48" s="15" t="e">
        <f>+#REF!</f>
        <v>#REF!</v>
      </c>
      <c r="H48" s="15"/>
      <c r="I48" s="15" t="e">
        <f>+G48-E48</f>
        <v>#REF!</v>
      </c>
      <c r="J48" s="15"/>
      <c r="K48" s="60" t="e">
        <f>+I48/G48</f>
        <v>#REF!</v>
      </c>
      <c r="L48" s="34"/>
      <c r="M48" s="15">
        <v>1224914.73</v>
      </c>
      <c r="O48" s="15">
        <v>1211709.3700000001</v>
      </c>
      <c r="Q48" s="15">
        <v>188768.56</v>
      </c>
      <c r="S48" s="15">
        <v>2475862.8429999999</v>
      </c>
      <c r="U48" s="15">
        <v>169578.34</v>
      </c>
      <c r="W48" s="15"/>
      <c r="Y48" s="15"/>
      <c r="AA48" s="15"/>
      <c r="AC48" s="15"/>
      <c r="AE48" s="15"/>
      <c r="AG48" s="15"/>
      <c r="AH48" s="66"/>
    </row>
    <row r="49" spans="1:34" ht="18.75" hidden="1" customHeight="1" x14ac:dyDescent="0.35">
      <c r="A49" s="8"/>
      <c r="B49" s="8" t="s">
        <v>54</v>
      </c>
      <c r="C49" s="12"/>
      <c r="D49" s="8"/>
      <c r="E49" s="15">
        <v>0</v>
      </c>
      <c r="F49" s="15"/>
      <c r="G49" s="15" t="e">
        <f>+#REF!</f>
        <v>#REF!</v>
      </c>
      <c r="H49" s="15"/>
      <c r="I49" s="15" t="e">
        <f>+G49-E49</f>
        <v>#REF!</v>
      </c>
      <c r="J49" s="15"/>
      <c r="K49" s="63" t="e">
        <f>+I49/G49</f>
        <v>#REF!</v>
      </c>
      <c r="L49" s="35"/>
      <c r="M49" s="15">
        <v>0</v>
      </c>
      <c r="O49" s="15">
        <v>0</v>
      </c>
      <c r="Q49" s="15">
        <v>0</v>
      </c>
      <c r="S49" s="15">
        <v>0</v>
      </c>
      <c r="U49" s="15">
        <v>0</v>
      </c>
      <c r="W49" s="15"/>
      <c r="Y49" s="15"/>
      <c r="AA49" s="15"/>
      <c r="AC49" s="15"/>
      <c r="AE49" s="15"/>
      <c r="AG49" s="15"/>
      <c r="AH49" s="67"/>
    </row>
    <row r="50" spans="1:34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15" t="e">
        <f>+#REF!</f>
        <v>#REF!</v>
      </c>
      <c r="H50" s="15"/>
      <c r="I50" s="15"/>
      <c r="J50" s="15"/>
      <c r="K50" s="60"/>
      <c r="L50" s="35"/>
      <c r="M50" s="15">
        <v>25545000</v>
      </c>
      <c r="O50" s="15">
        <v>25545000</v>
      </c>
      <c r="Q50" s="15">
        <v>25545000</v>
      </c>
      <c r="S50" s="15">
        <v>25545000</v>
      </c>
      <c r="U50" s="15">
        <v>25545000</v>
      </c>
      <c r="W50" s="15"/>
      <c r="Y50" s="15"/>
      <c r="AA50" s="15"/>
      <c r="AC50" s="15"/>
      <c r="AE50" s="15"/>
      <c r="AG50" s="15"/>
      <c r="AH50" s="67"/>
    </row>
    <row r="51" spans="1:34" ht="23.25" x14ac:dyDescent="0.35">
      <c r="A51" s="8"/>
      <c r="B51" s="8" t="s">
        <v>55</v>
      </c>
      <c r="C51" s="12"/>
      <c r="D51" s="8"/>
      <c r="E51" s="30">
        <v>24863698.149999999</v>
      </c>
      <c r="F51" s="30"/>
      <c r="G51" s="15" t="e">
        <f>+#REF!</f>
        <v>#REF!</v>
      </c>
      <c r="H51" s="30"/>
      <c r="I51" s="15" t="e">
        <f>+G51-E51</f>
        <v>#REF!</v>
      </c>
      <c r="J51" s="30"/>
      <c r="K51" s="60" t="e">
        <f>+I51/G51</f>
        <v>#REF!</v>
      </c>
      <c r="L51" s="36"/>
      <c r="M51" s="15">
        <v>25620388.559999999</v>
      </c>
      <c r="N51" s="4"/>
      <c r="O51" s="15">
        <v>25620388.559999999</v>
      </c>
      <c r="Q51" s="15">
        <v>26541242.440000001</v>
      </c>
      <c r="S51" s="15">
        <v>25635636.34</v>
      </c>
      <c r="U51" s="15">
        <v>25371094.640000001</v>
      </c>
      <c r="W51" s="30"/>
      <c r="Y51" s="15"/>
      <c r="AA51" s="15"/>
      <c r="AC51" s="15"/>
      <c r="AE51" s="15"/>
      <c r="AG51" s="15"/>
      <c r="AH51" s="66"/>
    </row>
    <row r="52" spans="1:34" ht="23.25" customHeight="1" x14ac:dyDescent="0.35">
      <c r="A52" s="8"/>
      <c r="B52" s="33" t="s">
        <v>58</v>
      </c>
      <c r="C52" s="12"/>
      <c r="D52" s="8"/>
      <c r="E52" s="32">
        <f>+E48+E51+E50</f>
        <v>51372147.709999993</v>
      </c>
      <c r="F52" s="21"/>
      <c r="G52" s="32" t="e">
        <f>+G48+G51+G50</f>
        <v>#REF!</v>
      </c>
      <c r="H52" s="21"/>
      <c r="I52" s="32" t="e">
        <f>+I48+I51</f>
        <v>#REF!</v>
      </c>
      <c r="J52" s="21"/>
      <c r="K52" s="64" t="e">
        <f>+I52/G52</f>
        <v>#REF!</v>
      </c>
      <c r="L52" s="50"/>
      <c r="M52" s="32">
        <f>+M48+M51+M50</f>
        <v>52390303.289999999</v>
      </c>
      <c r="N52" s="4"/>
      <c r="O52" s="32">
        <f>+O48+O51+O50</f>
        <v>52377097.93</v>
      </c>
      <c r="Q52" s="32">
        <f>+Q48+Q51+Q50</f>
        <v>52275011</v>
      </c>
      <c r="S52" s="32">
        <f>+S48+S51+S50</f>
        <v>53656499.182999998</v>
      </c>
      <c r="U52" s="32">
        <f>+U48+U51+U50</f>
        <v>51085672.980000004</v>
      </c>
      <c r="W52" s="32">
        <f>+W48+W51</f>
        <v>0</v>
      </c>
      <c r="Y52" s="32">
        <f>+Y48+Y51</f>
        <v>0</v>
      </c>
      <c r="AA52" s="32">
        <f>+AA48+AA51</f>
        <v>0</v>
      </c>
      <c r="AC52" s="32">
        <f>+AC48+AC51</f>
        <v>0</v>
      </c>
      <c r="AE52" s="32">
        <f>+AE48+AE51+AE50</f>
        <v>0</v>
      </c>
      <c r="AG52" s="32">
        <f>+AG48+AG51</f>
        <v>0</v>
      </c>
      <c r="AH52" s="67"/>
    </row>
    <row r="53" spans="1:34" ht="23.25" hidden="1" x14ac:dyDescent="0.35">
      <c r="A53" s="8"/>
      <c r="B53" s="37"/>
      <c r="C53" s="12"/>
      <c r="D53" s="8"/>
      <c r="E53" s="15"/>
      <c r="F53" s="15"/>
      <c r="G53" s="15"/>
      <c r="H53" s="15"/>
      <c r="I53" s="15"/>
      <c r="J53" s="15"/>
      <c r="K53" s="15"/>
      <c r="L53" s="35"/>
      <c r="M53" s="15"/>
      <c r="O53" s="15"/>
      <c r="Q53" s="15"/>
      <c r="S53" s="15"/>
      <c r="U53" s="15"/>
      <c r="W53" s="15"/>
      <c r="Y53" s="15"/>
      <c r="AA53" s="15"/>
      <c r="AC53" s="15"/>
      <c r="AE53" s="15"/>
      <c r="AG53" s="15"/>
    </row>
    <row r="54" spans="1:34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35">
      <c r="A57" s="8"/>
      <c r="B57" s="8" t="s">
        <v>39</v>
      </c>
      <c r="C57" s="8"/>
      <c r="D57" s="8"/>
      <c r="E57" s="15">
        <v>0</v>
      </c>
      <c r="F57" s="15"/>
      <c r="G57" s="15">
        <v>0</v>
      </c>
      <c r="H57" s="15"/>
      <c r="I57" s="15">
        <v>0</v>
      </c>
      <c r="J57" s="15"/>
      <c r="K57" s="15"/>
      <c r="L57" s="35"/>
      <c r="M57" s="15">
        <v>0</v>
      </c>
      <c r="O57" s="15">
        <v>0</v>
      </c>
      <c r="Q57" s="15">
        <v>0</v>
      </c>
      <c r="S57" s="15">
        <v>0</v>
      </c>
      <c r="U57" s="15">
        <v>0</v>
      </c>
      <c r="W57" s="15">
        <v>0</v>
      </c>
      <c r="Y57" s="15">
        <v>0</v>
      </c>
      <c r="AA57" s="15">
        <v>0</v>
      </c>
      <c r="AC57" s="15">
        <v>0</v>
      </c>
      <c r="AE57" s="15">
        <v>0</v>
      </c>
      <c r="AG57" s="15">
        <v>0</v>
      </c>
    </row>
    <row r="58" spans="1:34" ht="18.75" hidden="1" customHeight="1" x14ac:dyDescent="0.35">
      <c r="A58" s="8"/>
      <c r="B58" s="37"/>
      <c r="C58" s="8"/>
      <c r="D58" s="8"/>
      <c r="E58" s="32">
        <v>0</v>
      </c>
      <c r="F58" s="21"/>
      <c r="G58" s="32">
        <f>SUM(G54:G57)</f>
        <v>0</v>
      </c>
      <c r="H58" s="21"/>
      <c r="I58" s="32">
        <f>SUM(I54:I57)</f>
        <v>0</v>
      </c>
      <c r="J58" s="21"/>
      <c r="K58" s="21"/>
      <c r="L58" s="35"/>
      <c r="M58" s="32">
        <f>SUM(M54:M57)</f>
        <v>0</v>
      </c>
      <c r="O58" s="32">
        <f>SUM(O54:O57)</f>
        <v>0</v>
      </c>
      <c r="Q58" s="32">
        <f>SUM(Q54:Q57)</f>
        <v>0</v>
      </c>
      <c r="S58" s="32">
        <f>SUM(S54:S57)</f>
        <v>0</v>
      </c>
      <c r="U58" s="32">
        <f>SUM(U54:U57)</f>
        <v>0</v>
      </c>
      <c r="W58" s="32">
        <f>SUM(W54:W57)</f>
        <v>0</v>
      </c>
      <c r="Y58" s="32">
        <f>SUM(Y54:Y57)</f>
        <v>0</v>
      </c>
      <c r="AA58" s="32">
        <f>SUM(AA54:AA57)</f>
        <v>0</v>
      </c>
      <c r="AC58" s="32">
        <f>SUM(AC54:AC57)</f>
        <v>0</v>
      </c>
      <c r="AE58" s="32">
        <f>SUM(AE54:AE57)</f>
        <v>0</v>
      </c>
      <c r="AG58" s="32">
        <f>SUM(AG54:AG57)</f>
        <v>0</v>
      </c>
    </row>
    <row r="59" spans="1:34" ht="23.25" x14ac:dyDescent="0.35">
      <c r="A59" s="8"/>
      <c r="B59" s="8"/>
      <c r="C59" s="8"/>
      <c r="D59" s="8"/>
      <c r="E59" s="15"/>
      <c r="F59" s="15"/>
      <c r="G59" s="15"/>
      <c r="H59" s="15"/>
      <c r="I59" s="15"/>
      <c r="J59" s="15"/>
      <c r="K59" s="15"/>
      <c r="L59" s="35"/>
      <c r="M59" s="15"/>
      <c r="O59" s="15"/>
      <c r="Q59" s="15"/>
      <c r="S59" s="15"/>
      <c r="U59" s="15"/>
      <c r="W59" s="15"/>
      <c r="Y59" s="15"/>
      <c r="AA59" s="15"/>
      <c r="AC59" s="15"/>
      <c r="AE59" s="15"/>
      <c r="AG59" s="15"/>
    </row>
    <row r="60" spans="1:34" ht="24" thickBot="1" x14ac:dyDescent="0.4">
      <c r="A60" s="8"/>
      <c r="B60" s="12" t="s">
        <v>26</v>
      </c>
      <c r="C60" s="8"/>
      <c r="D60" s="8"/>
      <c r="E60" s="20">
        <f>+E44+E52</f>
        <v>54388656.539999992</v>
      </c>
      <c r="F60" s="21"/>
      <c r="G60" s="20" t="e">
        <f>+G44+G52</f>
        <v>#REF!</v>
      </c>
      <c r="H60" s="21"/>
      <c r="I60" s="20" t="e">
        <f>+I44+I52</f>
        <v>#REF!</v>
      </c>
      <c r="J60" s="21"/>
      <c r="K60" s="61" t="e">
        <f>+I60/G60</f>
        <v>#REF!</v>
      </c>
      <c r="L60" s="50"/>
      <c r="M60" s="20">
        <f>+M44+M52</f>
        <v>56865085.009999998</v>
      </c>
      <c r="N60" s="4"/>
      <c r="O60" s="20">
        <f>+O44+O52</f>
        <v>58277375.43</v>
      </c>
      <c r="Q60" s="20">
        <f>+Q44+Q52</f>
        <v>58552369.670000002</v>
      </c>
      <c r="S60" s="20">
        <f>+S44+S52</f>
        <v>59464136.302999996</v>
      </c>
      <c r="U60" s="20">
        <f>+U44+U52</f>
        <v>56432344.830000006</v>
      </c>
      <c r="W60" s="20">
        <f>+W44+W52</f>
        <v>0</v>
      </c>
      <c r="Y60" s="20">
        <f>+Y44+Y52</f>
        <v>0</v>
      </c>
      <c r="AA60" s="20">
        <f>+AA44+AA52</f>
        <v>0</v>
      </c>
      <c r="AC60" s="20">
        <f>+AC44+AC52</f>
        <v>0</v>
      </c>
      <c r="AE60" s="20">
        <f>+AE44+AE52</f>
        <v>0</v>
      </c>
      <c r="AG60" s="20">
        <f>+AG44+AG52</f>
        <v>0</v>
      </c>
    </row>
    <row r="61" spans="1:34" ht="21.75" customHeight="1" thickTop="1" x14ac:dyDescent="0.35">
      <c r="A61" s="8"/>
      <c r="B61" s="8"/>
      <c r="C61" s="12"/>
      <c r="D61" s="8"/>
      <c r="E61" s="15"/>
      <c r="F61" s="15"/>
      <c r="G61" s="15"/>
      <c r="H61" s="15"/>
      <c r="I61" s="15"/>
      <c r="J61" s="15"/>
      <c r="K61" s="15"/>
      <c r="L61" s="23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3.25" x14ac:dyDescent="0.35">
      <c r="A62" s="8"/>
      <c r="B62" s="12" t="s">
        <v>50</v>
      </c>
      <c r="C62" s="8"/>
      <c r="D62" s="8"/>
      <c r="E62" s="15"/>
      <c r="F62" s="15"/>
      <c r="G62" s="15"/>
      <c r="H62" s="15"/>
      <c r="I62" s="15"/>
      <c r="J62" s="15"/>
      <c r="K62" s="15"/>
      <c r="L62" s="46"/>
      <c r="M62" s="15"/>
      <c r="O62" s="15"/>
      <c r="Q62" s="15"/>
      <c r="S62" s="15"/>
      <c r="U62" s="15"/>
      <c r="W62" s="15"/>
      <c r="Y62" s="15"/>
      <c r="AA62" s="15"/>
      <c r="AC62" s="15"/>
      <c r="AE62" s="15"/>
      <c r="AG62" s="15"/>
    </row>
    <row r="63" spans="1:34" ht="23.25" x14ac:dyDescent="0.35">
      <c r="A63" s="8"/>
      <c r="B63" s="12"/>
      <c r="C63" s="8"/>
      <c r="D63" s="8"/>
      <c r="E63" s="38"/>
      <c r="F63" s="38"/>
      <c r="G63" s="38"/>
      <c r="H63" s="38"/>
      <c r="I63" s="38"/>
      <c r="J63" s="38"/>
      <c r="K63" s="38"/>
      <c r="L63" s="23"/>
      <c r="M63" s="38"/>
      <c r="N63" s="5"/>
      <c r="O63" s="38"/>
      <c r="Q63" s="38"/>
      <c r="S63" s="38"/>
      <c r="U63" s="38"/>
      <c r="W63" s="38"/>
      <c r="Y63" s="38"/>
      <c r="AA63" s="38"/>
      <c r="AC63" s="38"/>
      <c r="AE63" s="38"/>
      <c r="AG63" s="38"/>
    </row>
    <row r="64" spans="1:34" ht="23.25" x14ac:dyDescent="0.35">
      <c r="A64" s="8"/>
      <c r="B64" s="8" t="s">
        <v>36</v>
      </c>
      <c r="C64" s="8"/>
      <c r="D64" s="8"/>
      <c r="E64" s="39">
        <f>+E29-E60</f>
        <v>965585122.34000003</v>
      </c>
      <c r="F64" s="39"/>
      <c r="G64" s="39" t="e">
        <f>+G29-G60</f>
        <v>#REF!</v>
      </c>
      <c r="H64" s="39"/>
      <c r="I64" s="39" t="e">
        <f>+I29-I60</f>
        <v>#REF!</v>
      </c>
      <c r="J64" s="39"/>
      <c r="K64" s="60" t="e">
        <f>+I64/G64</f>
        <v>#REF!</v>
      </c>
      <c r="L64" s="22"/>
      <c r="M64" s="39">
        <v>972227074.88000011</v>
      </c>
      <c r="N64" s="4"/>
      <c r="O64" s="39">
        <v>975366227.59000015</v>
      </c>
      <c r="Q64" s="39">
        <v>995515365.35000014</v>
      </c>
      <c r="S64" s="39">
        <f>+S29-S60</f>
        <v>969082030.03700006</v>
      </c>
      <c r="U64" s="39">
        <f>+U29-U60</f>
        <v>972649396.57000005</v>
      </c>
      <c r="W64" s="39">
        <f>+W29-W60</f>
        <v>0</v>
      </c>
      <c r="Y64" s="39">
        <f>+Y29-Y60</f>
        <v>0</v>
      </c>
      <c r="AA64" s="39">
        <f>+AA29-AA60</f>
        <v>0</v>
      </c>
      <c r="AC64" s="39">
        <f>+AC29-AC60</f>
        <v>0</v>
      </c>
      <c r="AE64" s="39">
        <f>+AE29-AE60</f>
        <v>0</v>
      </c>
      <c r="AG64" s="39">
        <f>+AG29-AG60</f>
        <v>0</v>
      </c>
    </row>
    <row r="65" spans="1:33" ht="18.75" hidden="1" customHeight="1" x14ac:dyDescent="0.35">
      <c r="A65" s="8"/>
      <c r="B65" s="8" t="s">
        <v>27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35">
      <c r="A66" s="8"/>
      <c r="B66" s="8" t="s">
        <v>28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18.75" hidden="1" customHeight="1" x14ac:dyDescent="0.35">
      <c r="A67" s="8"/>
      <c r="B67" s="8" t="s">
        <v>38</v>
      </c>
      <c r="C67" s="8"/>
      <c r="D67" s="8"/>
      <c r="E67" s="38"/>
      <c r="F67" s="38"/>
      <c r="G67" s="38"/>
      <c r="H67" s="38"/>
      <c r="I67" s="38"/>
      <c r="J67" s="38"/>
      <c r="K67" s="38"/>
      <c r="L67" s="18"/>
      <c r="M67" s="38"/>
      <c r="O67" s="38"/>
      <c r="Q67" s="38"/>
      <c r="S67" s="38"/>
      <c r="U67" s="38"/>
      <c r="W67" s="38"/>
      <c r="Y67" s="38"/>
      <c r="AA67" s="38"/>
      <c r="AC67" s="38"/>
      <c r="AE67" s="38"/>
      <c r="AG67" s="38"/>
    </row>
    <row r="68" spans="1:33" ht="24" thickBot="1" x14ac:dyDescent="0.4">
      <c r="A68" s="8"/>
      <c r="B68" s="12" t="s">
        <v>51</v>
      </c>
      <c r="C68" s="12"/>
      <c r="D68" s="8"/>
      <c r="E68" s="40">
        <f>+E64</f>
        <v>965585122.34000003</v>
      </c>
      <c r="F68" s="57"/>
      <c r="G68" s="40" t="e">
        <f>+G64</f>
        <v>#REF!</v>
      </c>
      <c r="H68" s="57"/>
      <c r="I68" s="40" t="e">
        <f>+I64</f>
        <v>#REF!</v>
      </c>
      <c r="J68" s="57"/>
      <c r="K68" s="61" t="e">
        <f>+I68/G68</f>
        <v>#REF!</v>
      </c>
      <c r="L68" s="22"/>
      <c r="M68" s="40">
        <f>+M64</f>
        <v>972227074.88000011</v>
      </c>
      <c r="O68" s="40">
        <f>+O64</f>
        <v>975366227.59000015</v>
      </c>
      <c r="Q68" s="40">
        <f>+Q64</f>
        <v>995515365.35000014</v>
      </c>
      <c r="S68" s="40">
        <f>+S64</f>
        <v>969082030.03700006</v>
      </c>
      <c r="U68" s="40">
        <f>+U64</f>
        <v>972649396.57000005</v>
      </c>
      <c r="W68" s="40">
        <f>+W64</f>
        <v>0</v>
      </c>
      <c r="Y68" s="40">
        <f>+Y64</f>
        <v>0</v>
      </c>
      <c r="AA68" s="40">
        <f>+AA64</f>
        <v>0</v>
      </c>
      <c r="AC68" s="40">
        <f>+AC64</f>
        <v>0</v>
      </c>
      <c r="AE68" s="40">
        <f>+AE64</f>
        <v>0</v>
      </c>
      <c r="AG68" s="40">
        <f>+AG64</f>
        <v>0</v>
      </c>
    </row>
    <row r="69" spans="1:33" ht="24" thickTop="1" x14ac:dyDescent="0.35">
      <c r="A69" s="8"/>
      <c r="B69" s="8"/>
      <c r="C69" s="8"/>
      <c r="D69" s="8"/>
      <c r="E69" s="39"/>
      <c r="F69" s="39"/>
      <c r="G69" s="39"/>
      <c r="H69" s="39"/>
      <c r="I69" s="39"/>
      <c r="J69" s="39"/>
      <c r="K69" s="39"/>
      <c r="L69" s="18"/>
      <c r="M69" s="39"/>
      <c r="O69" s="39"/>
      <c r="Q69" s="39"/>
      <c r="S69" s="39"/>
      <c r="U69" s="39"/>
      <c r="W69" s="39"/>
      <c r="Y69" s="39"/>
      <c r="AA69" s="39"/>
      <c r="AC69" s="39"/>
      <c r="AE69" s="39"/>
      <c r="AG69" s="39"/>
    </row>
    <row r="70" spans="1:33" ht="24" thickBot="1" x14ac:dyDescent="0.4">
      <c r="A70" s="8"/>
      <c r="B70" s="12" t="s">
        <v>37</v>
      </c>
      <c r="C70" s="12"/>
      <c r="D70" s="8"/>
      <c r="E70" s="40">
        <f>+E60+E68</f>
        <v>1019973778.88</v>
      </c>
      <c r="F70" s="57"/>
      <c r="G70" s="40" t="e">
        <f>+G60+G68</f>
        <v>#REF!</v>
      </c>
      <c r="H70" s="57"/>
      <c r="I70" s="40" t="e">
        <f>+I60+I68</f>
        <v>#REF!</v>
      </c>
      <c r="J70" s="57"/>
      <c r="K70" s="61" t="e">
        <f>+I70/G70</f>
        <v>#REF!</v>
      </c>
      <c r="L70" s="41"/>
      <c r="M70" s="40">
        <f>+M60+M68</f>
        <v>1029092159.8900001</v>
      </c>
      <c r="O70" s="40">
        <f>+O60+O68</f>
        <v>1033643603.0200001</v>
      </c>
      <c r="Q70" s="40">
        <f>+Q60+Q68</f>
        <v>1054067735.0200001</v>
      </c>
      <c r="S70" s="40">
        <f>+S60+S68</f>
        <v>1028546166.34</v>
      </c>
      <c r="U70" s="40">
        <f>+U60+U68</f>
        <v>1029081741.4000001</v>
      </c>
      <c r="W70" s="40">
        <f>+W60+W68</f>
        <v>0</v>
      </c>
      <c r="Y70" s="40">
        <f>+Y60+Y68</f>
        <v>0</v>
      </c>
      <c r="AA70" s="40">
        <f>+AA60+AA68</f>
        <v>0</v>
      </c>
      <c r="AC70" s="40">
        <f>+AC60+AC68</f>
        <v>0</v>
      </c>
      <c r="AE70" s="40">
        <f>+AE60+AE68</f>
        <v>0</v>
      </c>
      <c r="AG70" s="40">
        <f>+AG60+AG68</f>
        <v>0</v>
      </c>
    </row>
    <row r="71" spans="1:33" ht="24" thickTop="1" x14ac:dyDescent="0.35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3.25" x14ac:dyDescent="0.35">
      <c r="A72" s="8"/>
      <c r="B72" s="12"/>
      <c r="C72" s="12"/>
      <c r="D72" s="8"/>
      <c r="E72" s="57"/>
      <c r="F72" s="57"/>
      <c r="G72" s="57"/>
      <c r="H72" s="57"/>
      <c r="I72" s="57"/>
      <c r="J72" s="57"/>
      <c r="K72" s="62"/>
      <c r="L72" s="41"/>
      <c r="M72" s="57"/>
      <c r="O72" s="57"/>
      <c r="Q72" s="57"/>
      <c r="S72" s="57"/>
      <c r="U72" s="57"/>
      <c r="W72" s="57"/>
      <c r="Y72" s="57"/>
      <c r="AA72" s="57"/>
      <c r="AC72" s="57"/>
      <c r="AE72" s="57"/>
      <c r="AG72" s="57"/>
    </row>
    <row r="73" spans="1:33" ht="23.25" x14ac:dyDescent="0.35">
      <c r="A73" s="8"/>
      <c r="B73" s="12"/>
      <c r="C73" s="12"/>
      <c r="D73" s="8"/>
      <c r="E73" s="57"/>
      <c r="F73" s="57"/>
      <c r="G73" s="57"/>
      <c r="H73" s="57"/>
      <c r="I73" s="57"/>
      <c r="J73" s="57"/>
      <c r="K73" s="62"/>
      <c r="L73" s="41"/>
      <c r="M73" s="57"/>
      <c r="O73" s="57"/>
      <c r="Q73" s="57"/>
      <c r="S73" s="57"/>
      <c r="U73" s="57"/>
      <c r="W73" s="57"/>
      <c r="Y73" s="57"/>
      <c r="AA73" s="57"/>
      <c r="AC73" s="57"/>
      <c r="AE73" s="57"/>
      <c r="AG73" s="57"/>
    </row>
    <row r="74" spans="1:33" ht="23.25" x14ac:dyDescent="0.35">
      <c r="A74" s="8"/>
      <c r="B74" s="3"/>
      <c r="C74" s="3"/>
      <c r="F74" s="23"/>
      <c r="G74" s="9"/>
      <c r="H74" s="9"/>
      <c r="I74" s="45" t="s">
        <v>59</v>
      </c>
      <c r="J74" s="9"/>
      <c r="K74" s="9"/>
      <c r="L74" s="23"/>
      <c r="Q74" s="9"/>
      <c r="AG74" s="1"/>
    </row>
    <row r="75" spans="1:33" ht="23.25" x14ac:dyDescent="0.35">
      <c r="A75" s="8"/>
      <c r="C75" s="3"/>
      <c r="D75" s="3" t="s">
        <v>79</v>
      </c>
      <c r="F75" s="23"/>
      <c r="H75" s="48"/>
      <c r="I75" s="48" t="s">
        <v>66</v>
      </c>
      <c r="J75" s="48"/>
      <c r="K75" s="48"/>
      <c r="L75" s="23"/>
      <c r="N75" s="1" t="s">
        <v>76</v>
      </c>
      <c r="Q75" s="48"/>
    </row>
    <row r="76" spans="1:33" ht="23.25" x14ac:dyDescent="0.35">
      <c r="A76" s="8"/>
      <c r="C76" s="51"/>
      <c r="D76" s="51" t="s">
        <v>74</v>
      </c>
      <c r="F76" s="23"/>
      <c r="H76" s="48"/>
      <c r="I76" s="48"/>
      <c r="J76" s="48"/>
      <c r="K76" s="48"/>
      <c r="L76" s="23"/>
      <c r="N76" s="9" t="s">
        <v>77</v>
      </c>
    </row>
    <row r="77" spans="1:33" ht="23.25" x14ac:dyDescent="0.35">
      <c r="A77" s="8"/>
      <c r="C77" s="23"/>
      <c r="D77" s="23" t="s">
        <v>75</v>
      </c>
      <c r="F77" s="23"/>
      <c r="H77" s="46"/>
      <c r="I77" s="46"/>
      <c r="J77" s="46"/>
      <c r="K77" s="46"/>
      <c r="L77" s="23"/>
      <c r="N77" s="23" t="s">
        <v>78</v>
      </c>
      <c r="O77" s="54"/>
    </row>
    <row r="78" spans="1:33" ht="20.25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O78" s="55"/>
    </row>
    <row r="79" spans="1:33" ht="20.25" x14ac:dyDescent="0.3">
      <c r="A79" s="6"/>
      <c r="B79" s="6"/>
      <c r="C79" s="6"/>
      <c r="D79" s="6"/>
      <c r="E79" s="6"/>
      <c r="F79" s="6"/>
      <c r="G79" s="7"/>
      <c r="H79" s="7"/>
      <c r="I79" s="7"/>
      <c r="J79" s="7"/>
      <c r="K79" s="7"/>
      <c r="L79" s="6"/>
      <c r="O79" s="56"/>
    </row>
  </sheetData>
  <mergeCells count="4">
    <mergeCell ref="B4:AG4"/>
    <mergeCell ref="B5:AG5"/>
    <mergeCell ref="B6:AG6"/>
    <mergeCell ref="B3:AG3"/>
  </mergeCells>
  <pageMargins left="1.1023622047244095" right="0.70866141732283472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BG-Junio 22</vt:lpstr>
      <vt:lpstr>COMPARATIVO</vt:lpstr>
      <vt:lpstr>'BG-Junio 22'!Área_de_impresión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2022-07-13T14:36:46Z</cp:lastPrinted>
  <dcterms:created xsi:type="dcterms:W3CDTF">2019-06-05T14:57:17Z</dcterms:created>
  <dcterms:modified xsi:type="dcterms:W3CDTF">2022-07-14T21:14:45Z</dcterms:modified>
</cp:coreProperties>
</file>