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uman\Desktop\Documentacion financiera enero 2023\"/>
    </mc:Choice>
  </mc:AlternateContent>
  <xr:revisionPtr revIDLastSave="0" documentId="8_{5328D1A9-B408-4A48-8AE4-988B8AA8E7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G-ENE 23 " sheetId="38" r:id="rId1"/>
  </sheets>
  <definedNames>
    <definedName name="_xlnm.Print_Area" localSheetId="0">'BG-ENE 23 '!$A$4:$G$80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38" l="1"/>
  <c r="E36" i="38" l="1"/>
  <c r="E15" i="38"/>
  <c r="F68" i="38" l="1"/>
  <c r="F58" i="38"/>
  <c r="F60" i="38" s="1"/>
  <c r="F70" i="38" s="1"/>
  <c r="E58" i="38"/>
  <c r="E52" i="38"/>
  <c r="E44" i="38"/>
  <c r="F27" i="38"/>
  <c r="E27" i="38"/>
  <c r="F17" i="38"/>
  <c r="F29" i="38" s="1"/>
  <c r="E60" i="38" l="1"/>
  <c r="E17" i="38" l="1"/>
  <c r="E29" i="38" s="1"/>
  <c r="E64" i="38" l="1"/>
  <c r="E68" i="38" s="1"/>
  <c r="E70" i="38" l="1"/>
  <c r="E72" i="38" s="1"/>
</calcChain>
</file>

<file path=xl/sharedStrings.xml><?xml version="1.0" encoding="utf-8"?>
<sst xmlns="http://schemas.openxmlformats.org/spreadsheetml/2006/main" count="74" uniqueCount="71">
  <si>
    <t>DIRECCION GENERAL DE BIENES NACIONALES</t>
  </si>
  <si>
    <t>BALANCE GENERAL</t>
  </si>
  <si>
    <t>VALORES RD$</t>
  </si>
  <si>
    <t xml:space="preserve">Activos </t>
  </si>
  <si>
    <t>Activos Corrientes</t>
  </si>
  <si>
    <t>Gastos Pagados por Anticipado</t>
  </si>
  <si>
    <t>(Nota 8)</t>
  </si>
  <si>
    <t>(Nota 9)</t>
  </si>
  <si>
    <t>(Nota 10)</t>
  </si>
  <si>
    <t>Total Activos Corrientes</t>
  </si>
  <si>
    <t>Activos no Corrientes</t>
  </si>
  <si>
    <t>(Nota 13)</t>
  </si>
  <si>
    <t>(Nota 14)</t>
  </si>
  <si>
    <t>(Nota 15)</t>
  </si>
  <si>
    <t>(Nota 16)</t>
  </si>
  <si>
    <t>(Nota 17)</t>
  </si>
  <si>
    <t>Total Activos no Corrientes</t>
  </si>
  <si>
    <t>Total Activos</t>
  </si>
  <si>
    <t>Pasivos</t>
  </si>
  <si>
    <t>Pasivos Corrientes</t>
  </si>
  <si>
    <t>Pensiones</t>
  </si>
  <si>
    <t>(Nota 18)</t>
  </si>
  <si>
    <t>(Nota 20)</t>
  </si>
  <si>
    <t>(Nota 21)</t>
  </si>
  <si>
    <t>Pasivos no Corrientes</t>
  </si>
  <si>
    <t>(Nota 27)</t>
  </si>
  <si>
    <t>Total Pasivos</t>
  </si>
  <si>
    <t>Reservas</t>
  </si>
  <si>
    <t>Resultados Positivos (ahorro)/negativo (desahorro)</t>
  </si>
  <si>
    <t>Disponiblidades en Caja y Bancos</t>
  </si>
  <si>
    <t>Inventario de Consumo</t>
  </si>
  <si>
    <t>Bienes de Uso Neto</t>
  </si>
  <si>
    <t>Depreciacion Acumulada</t>
  </si>
  <si>
    <t>(Nota 28)</t>
  </si>
  <si>
    <t>Cuentas por Pagar a Largo Plazo</t>
  </si>
  <si>
    <t>(Nota 29)</t>
  </si>
  <si>
    <t>Patrimonio Institucional</t>
  </si>
  <si>
    <t>Total Pasivos y patrimonio</t>
  </si>
  <si>
    <t>Resultado Acumulado</t>
  </si>
  <si>
    <t>Otros Pasivos no Corrientes</t>
  </si>
  <si>
    <t>Beneficios a Empleados a Largo Plazo</t>
  </si>
  <si>
    <t>Provisiones a Largo Plazo</t>
  </si>
  <si>
    <t>Otros Pasivos Corrientes</t>
  </si>
  <si>
    <t>Beneficios a Empleados a Corto Plazo</t>
  </si>
  <si>
    <t>Provisiones a Corto Plazo</t>
  </si>
  <si>
    <t>Otros Activos no Financieros</t>
  </si>
  <si>
    <t>Activos Intangibles</t>
  </si>
  <si>
    <t>Propiedad, Planta y Equipo Neto</t>
  </si>
  <si>
    <t>Otros Activos Financieros</t>
  </si>
  <si>
    <t>Cuentas por Cobrar a Largo Plazo</t>
  </si>
  <si>
    <t xml:space="preserve">Activos Netos/Patrimonio </t>
  </si>
  <si>
    <t>Total Patrimonio</t>
  </si>
  <si>
    <t>Cuentas por Pagar a Proveedores</t>
  </si>
  <si>
    <t>Cuentas por Pagar a Corto Plazo:</t>
  </si>
  <si>
    <t>Cuentas por Pagar Notarizaciones</t>
  </si>
  <si>
    <t>Cuentas por Pagar Devoluciones</t>
  </si>
  <si>
    <t>Cuentas y Documentos por Cobrar Corto Plazo</t>
  </si>
  <si>
    <t>Total Cuentas por Pagar a Corto Plazo</t>
  </si>
  <si>
    <t>Total Cuentas por Pagar a Largo Plazo</t>
  </si>
  <si>
    <t xml:space="preserve">Revisado Por: </t>
  </si>
  <si>
    <t xml:space="preserve">       Preparado Por:</t>
  </si>
  <si>
    <t>Viatico  Por Pagar</t>
  </si>
  <si>
    <t>Prestaciones Laborales por pagar</t>
  </si>
  <si>
    <t>Cuentas por Pagar a Largo Plazo:</t>
  </si>
  <si>
    <t>Cuentas por Pagar Honorarios</t>
  </si>
  <si>
    <t>Cuentas por Pagar Notarizaciones y Gastos de Representacion</t>
  </si>
  <si>
    <t>AL 31 DE ENERO 2023</t>
  </si>
  <si>
    <t>Lic. Franciso De Leon</t>
  </si>
  <si>
    <r>
      <t xml:space="preserve">  </t>
    </r>
    <r>
      <rPr>
        <b/>
        <sz val="18"/>
        <color indexed="8"/>
        <rFont val="Times New Roman"/>
        <family val="1"/>
      </rPr>
      <t xml:space="preserve">  Enc. Interina Contabilidad</t>
    </r>
  </si>
  <si>
    <r>
      <t xml:space="preserve"> </t>
    </r>
    <r>
      <rPr>
        <b/>
        <sz val="18"/>
        <color indexed="8"/>
        <rFont val="Times New Roman"/>
        <family val="1"/>
      </rPr>
      <t xml:space="preserve"> Lic. Lilian Gomez</t>
    </r>
  </si>
  <si>
    <t xml:space="preserve">     Director Financiero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</si>
</sst>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[$RD$-1C0A]* #,##0.00_ ;_-[$RD$-1C0A]* \-#,##0.00\ ;_-[$RD$-1C0A]* &quot;-&quot;??_ ;_-@_ 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i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/>
    <xf numFmtId="0" fontId="2" fillId="0" borderId="0" xfId="0" applyFont="1"/>
    <xf numFmtId="43" fontId="2" fillId="2" borderId="0" xfId="1" applyFont="1" applyFill="1" applyBorder="1"/>
    <xf numFmtId="4" fontId="2" fillId="2" borderId="0" xfId="0" applyNumberFormat="1" applyFont="1" applyFill="1"/>
    <xf numFmtId="43" fontId="2" fillId="2" borderId="0" xfId="0" applyNumberFormat="1" applyFont="1" applyFill="1"/>
    <xf numFmtId="0" fontId="6" fillId="2" borderId="0" xfId="0" applyFont="1" applyFill="1"/>
    <xf numFmtId="0" fontId="6" fillId="0" borderId="0" xfId="0" applyFont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8" fillId="2" borderId="0" xfId="0" applyFont="1" applyFill="1"/>
    <xf numFmtId="165" fontId="7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/>
    <xf numFmtId="4" fontId="7" fillId="2" borderId="0" xfId="1" applyNumberFormat="1" applyFont="1" applyFill="1" applyBorder="1" applyAlignment="1">
      <alignment horizontal="right"/>
    </xf>
    <xf numFmtId="43" fontId="7" fillId="2" borderId="0" xfId="1" applyFont="1" applyFill="1" applyBorder="1" applyAlignment="1">
      <alignment horizontal="left" indent="3"/>
    </xf>
    <xf numFmtId="4" fontId="7" fillId="0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indent="3"/>
    </xf>
    <xf numFmtId="0" fontId="7" fillId="2" borderId="0" xfId="0" applyFont="1" applyFill="1" applyAlignment="1">
      <alignment horizontal="right"/>
    </xf>
    <xf numFmtId="4" fontId="8" fillId="2" borderId="2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>
      <alignment horizontal="right"/>
    </xf>
    <xf numFmtId="43" fontId="7" fillId="2" borderId="0" xfId="0" applyNumberFormat="1" applyFont="1" applyFill="1" applyAlignment="1">
      <alignment horizontal="left" indent="3"/>
    </xf>
    <xf numFmtId="0" fontId="7" fillId="2" borderId="0" xfId="0" applyFont="1" applyFill="1" applyAlignment="1">
      <alignment horizontal="center"/>
    </xf>
    <xf numFmtId="43" fontId="7" fillId="2" borderId="0" xfId="1" applyFont="1" applyFill="1" applyBorder="1" applyAlignment="1"/>
    <xf numFmtId="4" fontId="7" fillId="2" borderId="0" xfId="0" applyNumberFormat="1" applyFont="1" applyFill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43" fontId="7" fillId="2" borderId="0" xfId="0" applyNumberFormat="1" applyFont="1" applyFill="1" applyAlignment="1">
      <alignment horizontal="right"/>
    </xf>
    <xf numFmtId="43" fontId="7" fillId="2" borderId="0" xfId="0" applyNumberFormat="1" applyFont="1" applyFill="1" applyAlignment="1">
      <alignment horizontal="center"/>
    </xf>
    <xf numFmtId="43" fontId="7" fillId="2" borderId="0" xfId="1" applyFont="1" applyFill="1" applyBorder="1" applyAlignment="1">
      <alignment horizontal="center"/>
    </xf>
    <xf numFmtId="4" fontId="9" fillId="2" borderId="0" xfId="1" applyNumberFormat="1" applyFont="1" applyFill="1" applyBorder="1" applyAlignment="1">
      <alignment horizontal="right"/>
    </xf>
    <xf numFmtId="4" fontId="7" fillId="2" borderId="0" xfId="0" applyNumberFormat="1" applyFont="1" applyFill="1"/>
    <xf numFmtId="4" fontId="8" fillId="2" borderId="3" xfId="1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left" indent="5"/>
    </xf>
    <xf numFmtId="0" fontId="7" fillId="2" borderId="0" xfId="0" applyFont="1" applyFill="1" applyAlignment="1">
      <alignment horizontal="left" indent="5"/>
    </xf>
    <xf numFmtId="43" fontId="7" fillId="2" borderId="0" xfId="1" applyFont="1" applyFill="1" applyBorder="1" applyAlignment="1">
      <alignment horizontal="right" indent="1"/>
    </xf>
    <xf numFmtId="0" fontId="7" fillId="0" borderId="0" xfId="0" applyFont="1"/>
    <xf numFmtId="4" fontId="7" fillId="2" borderId="0" xfId="1" applyNumberFormat="1" applyFont="1" applyFill="1" applyBorder="1" applyAlignment="1">
      <alignment horizontal="left" indent="1"/>
    </xf>
    <xf numFmtId="4" fontId="7" fillId="2" borderId="0" xfId="1" applyNumberFormat="1" applyFont="1" applyFill="1" applyBorder="1" applyAlignment="1"/>
    <xf numFmtId="4" fontId="8" fillId="2" borderId="2" xfId="1" applyNumberFormat="1" applyFont="1" applyFill="1" applyBorder="1" applyAlignment="1"/>
    <xf numFmtId="4" fontId="7" fillId="2" borderId="0" xfId="0" applyNumberFormat="1" applyFont="1" applyFill="1" applyAlignment="1">
      <alignment horizontal="left" indent="1"/>
    </xf>
    <xf numFmtId="166" fontId="7" fillId="2" borderId="0" xfId="0" applyNumberFormat="1" applyFont="1" applyFill="1" applyAlignment="1">
      <alignment horizontal="center"/>
    </xf>
    <xf numFmtId="4" fontId="10" fillId="3" borderId="0" xfId="0" applyNumberFormat="1" applyFont="1" applyFill="1"/>
    <xf numFmtId="0" fontId="8" fillId="2" borderId="1" xfId="0" applyFont="1" applyFill="1" applyBorder="1" applyAlignment="1">
      <alignment horizontal="center"/>
    </xf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center" vertical="top"/>
    </xf>
    <xf numFmtId="4" fontId="10" fillId="2" borderId="0" xfId="0" applyNumberFormat="1" applyFont="1" applyFill="1"/>
    <xf numFmtId="43" fontId="7" fillId="2" borderId="0" xfId="1" applyFont="1" applyFill="1" applyBorder="1" applyAlignment="1">
      <alignment horizontal="left" indent="5"/>
    </xf>
    <xf numFmtId="0" fontId="11" fillId="2" borderId="0" xfId="0" applyFont="1" applyFill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left" indent="3"/>
    </xf>
    <xf numFmtId="43" fontId="4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164" fontId="2" fillId="2" borderId="0" xfId="0" applyNumberFormat="1" applyFont="1" applyFill="1"/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304800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id="{E4B3B3B5-697C-4822-BF5B-E3741A640B9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id="{F0DFACB8-43C2-40D8-A694-1F388F95C2E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id="{755B3286-A605-4603-AFF9-6C8469B934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304800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id="{A8F9B850-527D-45BD-A879-CB63DBA038B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id="{502F12CF-1637-414C-A628-196A957B2D9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id="{3F94B084-51A8-46DB-AE58-67EB5768A12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id="{6D3A65EE-0F2A-4E68-85BF-17E12F38CFE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id="{75C6095C-E290-4420-A888-A675C665AA8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id="{7940B2B8-D778-49E1-B2FD-403EC3CDBF1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id="{5D5C598A-0CD0-4D33-92F0-6F568DC67AB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id="{2B8410BA-AEB5-4650-8204-00824A8AF05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id="{1A120BA0-3EEA-4B0E-B6D8-9EB48709D4E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id="{0CF8EFC7-56A9-4758-9272-E4FDD4AAA77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id="{CF0A5182-2487-4A70-A3BA-7699F74DA09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id="{363FC356-3F31-491A-B82F-FA4959EF304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id="{7C63C332-B5D9-4B42-8E43-7BF00FBC3E0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id="{7EA7ABF2-EB53-4F40-9A22-5467910CC68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id="{7C426CA7-F777-40FB-AB65-FBBD8B79A23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id="{041B9CBD-31C3-43E4-B434-6B98B05FF49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id="{57C1135C-7D49-460E-8A3B-C929273BC35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id="{6524F252-495E-48B7-AEE0-E11B2239D4C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id="{9507CAE6-C318-4666-9FB4-A0C996DAEAE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id="{95793B2C-AE95-4CE8-9D8A-E76A4986922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id="{FDDF81DA-4644-4B18-A759-065A98A7357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id="{DFA2A000-28D4-4360-A723-EFBF27F2190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id="{E5153000-7193-47BC-ADDB-2E93EDC0F2A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id="{9BFF5ADD-42A9-4B6B-BFB2-77AEDBA4186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id="{BF4D06B9-E8E6-4D20-98CC-E994793C2BA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id="{80195A91-895C-44A7-B637-8796CC26B07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id="{78CC68BB-C5D2-419F-ACF8-13D6A70F364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id="{39369DAE-59BD-4FE1-B64B-9CBEA36BC5A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id="{C8D8081A-8546-44FB-8F66-A8E862373B5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id="{2E27EE29-6730-414F-BE34-426659411E1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id="{1B24DC4F-1466-46A7-A5DE-113327D636C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id="{76A7F9EF-FDB6-47CE-9DF6-967535C9845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id="{9F1AB27F-EB09-474F-8134-28878EE26BD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id="{5C521660-43A5-4191-AE4F-3C2CB084666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id="{0CE9593C-738E-49FB-9479-735856865B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id="{C6F4DA72-A269-46E6-868A-0B8AADABD25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id="{FD358B76-2761-4099-956A-164C4E191F2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id="{1D6A16D7-0675-43DD-BA42-13BF1D787E8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id="{1556F0CC-AD9D-48AE-9598-24B4C8E2DC8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id="{8DC0C889-EB66-4843-814E-A10E34C2648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id="{E07D9B13-0264-43B8-9229-1A1315663F8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id="{12775641-6124-4FBD-A3C8-3189F0C7ED2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id="{0D152B1C-BDE6-4282-9EC7-332B726062B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id="{4C168909-D4F0-43F8-A156-7A1803A7694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id="{1A921CC0-AA6F-4E9A-A0F1-B4C2D8ACC6E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id="{B485172D-629E-4832-8712-118790B8849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id="{26852E05-8C5C-4ACC-8707-F939DE2C191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id="{0B061F6B-DAB9-479E-B23E-21B75E44335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id="{6CACF489-C197-44B3-89FA-15CFCA6693C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id="{A3E16821-9E74-49D8-BADD-9F8C5C0AA7A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id="{760C6320-1824-4BC4-AEF5-E571DA20420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id="{D304B68E-7A05-43F7-8DCC-D33FAB594F4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id="{2F622B78-32F7-4E67-AED5-8A19A0F1C2E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id="{7F26927C-4477-41C7-812B-CF061C0E2C7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id="{1887DE0F-8F2E-4699-89BC-B41DDA7667E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id="{C81ECCF9-FE21-4E26-95C9-41E9E11CA8E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id="{2F327FB6-E1A1-4930-A204-A64DDA7437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id="{FDF51580-A88F-4B82-91A8-0EA90D43768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id="{49759C2C-3480-4DCB-9E5B-2DBE33A92D4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id="{C1FBB8F4-2A08-4461-AEAE-01F64699A0F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id="{36C5F141-38DE-482A-B35C-1F874014CE5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id="{84788834-D5BE-4C70-8D31-E3CA7CD0A54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id="{36612585-72DD-4B67-A8C9-81718D35236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id="{A453B9E8-D07A-463B-A82D-D0DFB5FE450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id="{D244D27D-1D3A-4840-909E-51FAAEF255B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id="{B65027CC-179B-4C0A-921F-D0F14B0BEDE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id="{CAAE8CBA-C3F8-4B44-825D-F79AADEA229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id="{40803F88-67F6-4B3C-A7BC-CB15F1A1793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id="{0E69D227-E4C2-4DC1-A15D-25501EB31F1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id="{188C5526-45FC-4DED-87B0-6A567A80617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id="{B59C8E52-9E7A-4A5E-8DD7-5A18AD96202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id="{0F6CC4C5-9181-4520-925E-0BFAEDF2F01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id="{0E54CCE2-496A-49C4-B3B2-98C393D21E8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id="{D550F49E-F67A-4ABB-8E71-C1270871CC9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id="{073DB70B-2CF9-474A-AA0C-E9EF1C40B45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id="{42551F09-2E07-46B9-8825-538FCD4C50D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id="{01CD5730-91F0-4A1F-8FA3-B3197227F9F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id="{BEE39F1D-3147-414C-ACEE-FD9A71F7E66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id="{43543039-9F17-4558-9295-FB95AFB28A4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id="{5330C5B4-5637-4079-9E2A-44BAAA3D637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id="{ECF3F590-8668-4D7F-8A70-45651D47B6C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id="{55EBD3D4-9627-4362-91E1-574649CE4F1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id="{6C7B48C8-96B4-4A67-A7C9-6DD42810826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id="{7CC04238-614F-4599-A00B-A4E40CB90C2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id="{50E0E80D-9F09-4904-8BC9-E9BCBF7DD4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id="{9B1FDC77-44A4-4F73-9DB3-A7CD181D2BA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id="{1CF35D3E-33CB-4CB8-A796-22F32475950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id="{B875D061-1A3B-4EB5-A196-C347433C2F7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id="{2BDAB2DA-F7BF-4C7E-AB97-0F81AF01ACC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id="{88DE9B57-DE94-45E2-965F-A96E584AAA8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id="{9EBC72C7-7C81-4E4F-8817-DE4FE1CCA49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id="{571995CD-87CC-4D6D-987A-AC158B332C8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id="{625B002E-9A9C-47F8-B85A-537864BC6F0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id="{B978D474-533F-40F7-84AE-B07ED7C4D1B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id="{A61D7AF8-B4F4-44B3-A164-E0F910826A3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id="{54DC2AEC-E74A-4590-900D-0DFFB39EF82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id="{4DDCD37D-17C7-4D73-88B2-046F05CB5EB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id="{5BF5CD11-2678-4C2A-99CE-F15B0810C19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id="{F7029B0B-EA15-4604-B2EA-DC1F76DBEE9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id="{54CFC46B-F74C-4D84-AD3A-A7DCAA6FFF7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id="{6E8BC63A-85E4-4AD5-A7DB-7BEBB156A5C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id="{4C6F2D45-00CA-418B-B4DF-E7416A868B9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id="{85881F69-E68F-4B18-9A48-B3A8791DF4B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id="{D660327C-13C3-4F3C-BB83-8F7A2AFDD89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id="{AC85C215-5F7C-4E7F-81A6-EB0E2A22980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id="{165BF442-9731-4E84-A398-0A9B634561A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id="{AE1BF03A-A06D-4451-9337-1E861704EE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id="{BA59C7D8-75A1-4BA7-981B-96B553C752B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id="{CF64E560-4E46-477C-91AD-B687BCAE2B9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id="{25A9B3B8-6DBC-410B-92B8-7B09C925782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id="{BE6EF964-9133-462B-8941-0EDD39DDF14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id="{4B0CB420-4F5E-4C0F-B5B1-38B1F553277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id="{B0934311-CC77-4FF2-8B9D-37572E68584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id="{7801D13E-0BA9-42A9-BE09-9DEE4AC08A1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id="{6C1E1BCF-1EF2-4BA3-8A47-C050821E752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id="{638955F1-F383-4FA7-978D-65E2325DF09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id="{98E8CD79-C5DD-4EC4-9C71-EFAB5B4BF0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id="{804716F4-EF15-4CEE-AA77-060193F2E0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id="{E4690A16-414E-4B12-9DBB-02AEC7093A8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id="{88DE9F18-6620-47C2-A62F-7B96E124877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id="{9CA27AD0-033E-4AF2-9032-EBEBF53BB0D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id="{3E18E75C-B339-42B6-85D3-280717461A5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id="{31F1F02A-49F8-4CA2-814B-A32D89AB4B0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id="{AE0AA23D-480B-492A-8145-4EFB92E0273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id="{DDD28017-13F4-47A8-BD45-0A3DF7ABD22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id="{8A8FC67D-82A9-49B7-9E27-98FA05DFABE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id="{4EDF3C9C-2EE8-4DEC-8A34-DF8B63EA5B6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id="{D301AC33-60C3-4EEC-8F8F-481512E5AE2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id="{30737D17-81D9-4A6E-B875-F622C605BBC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id="{C77BB492-411D-4F79-ACA9-41538EF3CA7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id="{D31DB40E-E08E-46E0-94ED-485111A7023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id="{CB7A191C-C983-4653-8492-EF6812F2823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id="{663587BF-C04E-42BB-8185-1B8966CA1A0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id="{CB5CA3DD-961F-47C4-82F3-9207EA6F0ED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id="{72F5FE51-11E3-4562-8A58-594700B487F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id="{9D570A30-52DE-4142-BC5A-A38B86915FD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id="{363684DC-0506-4334-823C-D2FEF287CF5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id="{A018CDF0-50E4-4683-83BD-29F0E175F51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id="{DC455FAF-F9C2-4809-B661-2A7C043D693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id="{2344D47B-BDB6-4FAD-804C-E5E577578B6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id="{080A5395-B963-4469-8174-23009ED00CF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id="{AFA8B8A0-4207-44FF-A754-D7D521E168D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id="{A947AE00-0B0E-4420-80E6-93E2084ADF0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id="{9371FFBC-23ED-4B59-939D-C36418B2176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id="{3183DB78-8207-4AE8-809B-7A8DC921C61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id="{1551A20F-4856-4A9E-99D9-C9C97743230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id="{E917295E-E0C9-4DE9-A7EE-BE1CA1547DD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id="{5D5CF502-F81E-4AFA-980C-3A9DD57287E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id="{0E056BDC-A521-42B9-95EE-D2B103AEDD7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id="{089193D6-E5AC-41D1-A8D5-B230B844D6C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id="{EE4A20E8-CA47-42D7-8FC5-E0932432186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id="{AC1CD6F1-113F-4A1B-98F1-491B5953F8A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id="{98794DC4-3924-4DEA-9D4B-B696DEF3882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id="{B94BFC49-B24F-448F-8409-FF335BB2814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id="{BDA538AA-4817-4E24-A7DD-2BAE598DBFD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id="{927BADC4-4452-4B44-BFB6-52DC377FE96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id="{F5B33CB3-ECF3-4739-AC90-70DC9157BD6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id="{4D0E843A-3EC5-4CE5-84E5-5AD6570F37C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id="{598F19F5-5ACE-4C83-B65F-7C8E3FEE392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id="{5698AD5F-5259-48D2-9058-DFC6A46D4F7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id="{8CD45106-4B14-42A3-BC56-23FD8FE7CEC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id="{DBB1BF73-ACCA-4672-A9A7-C44A88586ED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id="{01748DC5-A880-459F-B7FC-0787AA5D2AF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id="{68E58FE4-4E95-4461-A0F2-FA9F37F57BF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id="{61972141-A1EA-4AF8-8329-E5455F3DAD0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id="{2DD1188B-F2F7-45ED-9B08-38B40263AEA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id="{9716954F-A49F-4AE0-BC60-C8AA0EF4B4B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id="{C29BBD16-F2ED-4D66-AD9B-319C9A9D8A6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id="{4C0BD8C4-BCA8-48A4-8EC7-4A73DDD7FDC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id="{3FA08052-8819-4F3C-918D-0A3968E91FE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id="{6B92634C-27E2-4546-A775-CF465097A70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id="{1A28C955-69A4-40BF-95E5-45EC078D1DB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id="{740510BB-E3DF-43BE-9432-ED21B3D294E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id="{8FBD098E-F753-47BF-BC43-316290638FB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id="{1291A6E4-786F-4157-8E92-AE903FCD656F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id="{091D4CF9-8C33-4E9C-9E73-ABF667AACA6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id="{314DC95D-F67D-4052-93F2-023F78D72A6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id="{89495622-4989-4776-AE72-A80CF6DE547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id="{BCDAA060-76E4-43E2-95B1-8F17EBE45C3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id="{4F453FC4-40D1-40BF-B614-062FF4473F8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id="{FD8A6A39-FA20-428F-A531-B0BB58AC0BD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id="{23F4AE8B-1B9C-4CA0-87B1-F7559BD5700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id="{8E713D9F-F03C-4D17-B8EA-7BD1933E5B8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id="{817A183F-EDC1-4FEC-887A-8B7098D4A36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id="{61E6CB34-D464-44AD-BCF4-3BBC0AB5D6C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id="{C6C170BC-E621-472A-B3A5-E5474709547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id="{477ADA54-D64B-46D6-9EFE-40BB3E998F2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id="{4729D91A-B3D2-4982-9B46-C5A7672E0F5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id="{56D91593-4E7C-4FA8-8E78-682F3B3F1C8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id="{A3201033-11F0-469E-9883-B4B239B2C1F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id="{E0476D80-5618-47CE-8284-9E79005FF23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id="{507BB6E2-442C-41E1-A243-A2D5B90624E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id="{913B846E-7398-492D-8F5B-D1EFE5AA458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id="{2C8D6BEA-B3CA-479D-A31C-1626DD8B454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id="{B7413F01-F510-494E-87DF-1AD3C58E1F7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id="{FB26D2B5-4043-4161-9676-33D00D355A0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id="{64BE1414-7D59-4854-BD52-0994A6C8D45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id="{23778AF7-3F25-4C44-B93A-6C40BB2DDD1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id="{5771F538-F9B3-49A9-95C0-EDA0CB39D60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id="{A5A0A23C-A86F-441B-BBA2-2513EC35A3C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id="{13F16E5D-AAB1-435C-88C1-0017CF1D005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id="{75C70F1E-A83D-4600-8D81-B1646F51C2D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id="{13C7E359-E0A5-48C0-ACF6-02CE36FEE04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id="{B04A3D26-5337-4F5F-A344-418AF19535D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id="{76A609B9-41B6-4E1A-B623-759ED8B5AA3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id="{6CBB443E-3C97-41A4-9F74-CF5B0B20F6E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404811</xdr:colOff>
      <xdr:row>3</xdr:row>
      <xdr:rowOff>250031</xdr:rowOff>
    </xdr:from>
    <xdr:to>
      <xdr:col>1</xdr:col>
      <xdr:colOff>560884</xdr:colOff>
      <xdr:row>7</xdr:row>
      <xdr:rowOff>273843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id="{E66AFE43-BC90-49CA-9875-BF1588F19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1" y="850106"/>
          <a:ext cx="1470523" cy="1119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F8E3D-5A58-4043-B123-1E373FD2BBEA}">
  <dimension ref="A4:AA82"/>
  <sheetViews>
    <sheetView tabSelected="1" zoomScale="80" zoomScaleNormal="80" workbookViewId="0">
      <selection activeCell="D80" sqref="D80"/>
    </sheetView>
  </sheetViews>
  <sheetFormatPr baseColWidth="10" defaultRowHeight="15.75" x14ac:dyDescent="0.25"/>
  <cols>
    <col min="1" max="1" width="19.7109375" style="1" customWidth="1"/>
    <col min="2" max="2" width="36.5703125" style="1" customWidth="1"/>
    <col min="3" max="3" width="12" style="1" hidden="1" customWidth="1"/>
    <col min="4" max="4" width="40.5703125" style="1" customWidth="1"/>
    <col min="5" max="5" width="37" style="1" customWidth="1"/>
    <col min="6" max="6" width="23.85546875" style="1" hidden="1" customWidth="1"/>
    <col min="7" max="7" width="30.140625" style="1" bestFit="1" customWidth="1"/>
    <col min="8" max="8" width="20.28515625" style="3" customWidth="1"/>
    <col min="9" max="9" width="17.140625" style="1" bestFit="1" customWidth="1"/>
    <col min="10" max="10" width="18.28515625" style="3" customWidth="1"/>
    <col min="11" max="11" width="25.28515625" style="3" bestFit="1" customWidth="1"/>
    <col min="12" max="12" width="17" style="1" customWidth="1"/>
    <col min="13" max="13" width="11.42578125" style="1"/>
    <col min="14" max="14" width="16.85546875" style="1" bestFit="1" customWidth="1"/>
    <col min="15" max="15" width="14.42578125" style="1" customWidth="1"/>
    <col min="16" max="16" width="13" style="1" bestFit="1" customWidth="1"/>
    <col min="17" max="17" width="14.140625" style="1" bestFit="1" customWidth="1"/>
    <col min="18" max="27" width="11.42578125" style="1"/>
    <col min="28" max="16384" width="11.42578125" style="2"/>
  </cols>
  <sheetData>
    <row r="4" spans="1:12" ht="25.5" x14ac:dyDescent="0.35">
      <c r="A4" s="58" t="s">
        <v>0</v>
      </c>
      <c r="B4" s="58"/>
      <c r="C4" s="58"/>
      <c r="D4" s="58"/>
      <c r="E4" s="58"/>
      <c r="F4" s="58"/>
      <c r="G4" s="58"/>
    </row>
    <row r="5" spans="1:12" ht="20.25" x14ac:dyDescent="0.3">
      <c r="A5" s="59" t="s">
        <v>1</v>
      </c>
      <c r="B5" s="59"/>
      <c r="C5" s="59"/>
      <c r="D5" s="59"/>
      <c r="E5" s="59"/>
      <c r="F5" s="59"/>
      <c r="G5" s="59"/>
    </row>
    <row r="6" spans="1:12" ht="20.25" x14ac:dyDescent="0.3">
      <c r="A6" s="59" t="s">
        <v>66</v>
      </c>
      <c r="B6" s="59"/>
      <c r="C6" s="59"/>
      <c r="D6" s="59"/>
      <c r="E6" s="59"/>
      <c r="F6" s="59"/>
      <c r="G6" s="59"/>
    </row>
    <row r="7" spans="1:12" ht="20.25" x14ac:dyDescent="0.3">
      <c r="A7" s="59" t="s">
        <v>2</v>
      </c>
      <c r="B7" s="59"/>
      <c r="C7" s="59"/>
      <c r="D7" s="59"/>
      <c r="E7" s="59"/>
      <c r="F7" s="59"/>
      <c r="G7" s="59"/>
    </row>
    <row r="8" spans="1:12" ht="23.25" x14ac:dyDescent="0.35">
      <c r="A8" s="8"/>
      <c r="B8" s="8"/>
      <c r="C8" s="8"/>
      <c r="D8" s="9"/>
      <c r="E8" s="8"/>
      <c r="F8" s="8"/>
      <c r="G8" s="8"/>
    </row>
    <row r="9" spans="1:12" ht="23.25" x14ac:dyDescent="0.35">
      <c r="A9" s="8"/>
      <c r="B9" s="8"/>
      <c r="C9" s="8"/>
      <c r="D9" s="9"/>
      <c r="E9" s="10">
        <v>44957</v>
      </c>
      <c r="F9" s="11">
        <v>43769</v>
      </c>
      <c r="G9" s="8"/>
    </row>
    <row r="10" spans="1:12" ht="23.25" x14ac:dyDescent="0.35">
      <c r="A10" s="8"/>
      <c r="B10" s="12" t="s">
        <v>3</v>
      </c>
      <c r="C10" s="12"/>
      <c r="D10" s="8"/>
      <c r="E10" s="8"/>
      <c r="F10" s="8"/>
      <c r="G10" s="8"/>
    </row>
    <row r="11" spans="1:12" ht="12" customHeight="1" x14ac:dyDescent="0.35">
      <c r="A11" s="8"/>
      <c r="B11" s="12"/>
      <c r="C11" s="12"/>
      <c r="D11" s="8"/>
      <c r="E11" s="8"/>
      <c r="F11" s="8"/>
      <c r="G11" s="8"/>
    </row>
    <row r="12" spans="1:12" ht="23.25" x14ac:dyDescent="0.35">
      <c r="A12" s="8"/>
      <c r="B12" s="12" t="s">
        <v>4</v>
      </c>
      <c r="C12" s="12"/>
      <c r="D12" s="8"/>
      <c r="E12" s="13"/>
      <c r="F12" s="14"/>
      <c r="G12" s="8"/>
    </row>
    <row r="13" spans="1:12" ht="23.25" x14ac:dyDescent="0.35">
      <c r="A13" s="8"/>
      <c r="B13" s="8" t="s">
        <v>29</v>
      </c>
      <c r="C13" s="12" t="s">
        <v>6</v>
      </c>
      <c r="D13" s="8"/>
      <c r="E13" s="15">
        <f>1847914.33+81201604.16</f>
        <v>83049518.489999995</v>
      </c>
      <c r="F13" s="15">
        <v>52380468.740000002</v>
      </c>
      <c r="G13" s="16"/>
    </row>
    <row r="14" spans="1:12" ht="18.75" hidden="1" customHeight="1" x14ac:dyDescent="0.35">
      <c r="A14" s="8"/>
      <c r="B14" s="8" t="s">
        <v>56</v>
      </c>
      <c r="C14" s="12" t="s">
        <v>7</v>
      </c>
      <c r="D14" s="8"/>
      <c r="E14" s="17"/>
      <c r="F14" s="15">
        <v>962235273.90999997</v>
      </c>
      <c r="G14" s="16"/>
    </row>
    <row r="15" spans="1:12" ht="23.25" x14ac:dyDescent="0.35">
      <c r="A15" s="8"/>
      <c r="B15" s="8" t="s">
        <v>30</v>
      </c>
      <c r="C15" s="12" t="s">
        <v>8</v>
      </c>
      <c r="D15" s="8"/>
      <c r="E15" s="15">
        <f>8849990.47+282646.89+1780700.63+5750390.08</f>
        <v>16663728.070000002</v>
      </c>
      <c r="F15" s="15">
        <v>5432302.3399999999</v>
      </c>
      <c r="G15" s="16"/>
    </row>
    <row r="16" spans="1:12" ht="23.25" x14ac:dyDescent="0.35">
      <c r="A16" s="8"/>
      <c r="B16" s="8" t="s">
        <v>5</v>
      </c>
      <c r="C16" s="8"/>
      <c r="D16" s="8"/>
      <c r="E16" s="15">
        <v>2059768.27</v>
      </c>
      <c r="F16" s="15">
        <v>1423075.55</v>
      </c>
      <c r="G16" s="52"/>
      <c r="L16" s="4"/>
    </row>
    <row r="17" spans="1:16" ht="24" thickBot="1" x14ac:dyDescent="0.4">
      <c r="A17" s="8"/>
      <c r="B17" s="12" t="s">
        <v>9</v>
      </c>
      <c r="C17" s="8"/>
      <c r="D17" s="8"/>
      <c r="E17" s="20">
        <f>+E13+E15+E16</f>
        <v>101773014.83</v>
      </c>
      <c r="F17" s="21">
        <f>SUM(F13:F16)</f>
        <v>1021471120.54</v>
      </c>
      <c r="G17" s="16"/>
      <c r="L17" s="4"/>
      <c r="P17" s="4"/>
    </row>
    <row r="18" spans="1:16" ht="24" thickTop="1" x14ac:dyDescent="0.35">
      <c r="A18" s="8"/>
      <c r="B18" s="8"/>
      <c r="C18" s="8"/>
      <c r="D18" s="8"/>
      <c r="E18" s="15"/>
      <c r="F18" s="15"/>
      <c r="G18" s="29"/>
      <c r="L18" s="4"/>
      <c r="P18" s="4"/>
    </row>
    <row r="19" spans="1:16" ht="23.25" x14ac:dyDescent="0.35">
      <c r="A19" s="8"/>
      <c r="B19" s="12" t="s">
        <v>10</v>
      </c>
      <c r="C19" s="12"/>
      <c r="D19" s="8"/>
      <c r="E19" s="15"/>
      <c r="F19" s="15"/>
      <c r="G19" s="29"/>
      <c r="K19" s="51"/>
      <c r="L19" s="4"/>
      <c r="P19" s="4"/>
    </row>
    <row r="20" spans="1:16" ht="23.25" x14ac:dyDescent="0.35">
      <c r="A20" s="8"/>
      <c r="B20" s="8" t="s">
        <v>49</v>
      </c>
      <c r="C20" s="12" t="s">
        <v>11</v>
      </c>
      <c r="D20" s="8"/>
      <c r="E20" s="15">
        <v>911632528.14999998</v>
      </c>
      <c r="F20" s="15">
        <v>0</v>
      </c>
      <c r="G20" s="24"/>
      <c r="K20" s="24"/>
      <c r="L20" s="4"/>
      <c r="P20" s="4"/>
    </row>
    <row r="21" spans="1:16" ht="23.25" x14ac:dyDescent="0.35">
      <c r="A21" s="8"/>
      <c r="B21" s="8" t="s">
        <v>31</v>
      </c>
      <c r="C21" s="12" t="s">
        <v>12</v>
      </c>
      <c r="D21" s="8"/>
      <c r="E21" s="15">
        <v>163693017</v>
      </c>
      <c r="F21" s="15">
        <v>27819180.949999999</v>
      </c>
      <c r="G21" s="25"/>
      <c r="K21" s="52"/>
      <c r="L21" s="4"/>
      <c r="P21" s="4"/>
    </row>
    <row r="22" spans="1:16" ht="23.25" x14ac:dyDescent="0.35">
      <c r="A22" s="8"/>
      <c r="B22" s="8" t="s">
        <v>32</v>
      </c>
      <c r="C22" s="12" t="s">
        <v>13</v>
      </c>
      <c r="D22" s="8"/>
      <c r="E22" s="15">
        <v>-116773073.16</v>
      </c>
      <c r="F22" s="15">
        <v>0</v>
      </c>
      <c r="G22" s="25"/>
      <c r="K22" s="52"/>
      <c r="L22" s="4"/>
      <c r="N22" s="4"/>
      <c r="P22" s="4"/>
    </row>
    <row r="23" spans="1:16" ht="18.75" hidden="1" customHeight="1" x14ac:dyDescent="0.35">
      <c r="A23" s="8"/>
      <c r="B23" s="8" t="s">
        <v>48</v>
      </c>
      <c r="C23" s="12" t="s">
        <v>14</v>
      </c>
      <c r="D23" s="8"/>
      <c r="E23" s="15"/>
      <c r="F23" s="15">
        <v>0</v>
      </c>
      <c r="G23" s="19"/>
      <c r="L23" s="4"/>
      <c r="N23" s="4"/>
      <c r="P23" s="4"/>
    </row>
    <row r="24" spans="1:16" ht="18.75" hidden="1" customHeight="1" x14ac:dyDescent="0.35">
      <c r="A24" s="8"/>
      <c r="B24" s="8" t="s">
        <v>47</v>
      </c>
      <c r="C24" s="12" t="s">
        <v>15</v>
      </c>
      <c r="D24" s="8"/>
      <c r="E24" s="15"/>
      <c r="F24" s="15">
        <v>0</v>
      </c>
      <c r="G24" s="19"/>
      <c r="L24" s="4"/>
      <c r="N24" s="4"/>
      <c r="P24" s="4"/>
    </row>
    <row r="25" spans="1:16" ht="23.25" x14ac:dyDescent="0.35">
      <c r="A25" s="8"/>
      <c r="B25" s="8" t="s">
        <v>46</v>
      </c>
      <c r="C25" s="12" t="s">
        <v>21</v>
      </c>
      <c r="D25" s="8"/>
      <c r="E25" s="26">
        <v>0</v>
      </c>
      <c r="F25" s="15">
        <v>2646366.91</v>
      </c>
      <c r="G25" s="15"/>
      <c r="I25" s="3"/>
      <c r="L25" s="4"/>
      <c r="N25" s="4"/>
      <c r="P25" s="4"/>
    </row>
    <row r="26" spans="1:16" ht="18.75" hidden="1" customHeight="1" x14ac:dyDescent="0.35">
      <c r="A26" s="8"/>
      <c r="B26" s="8" t="s">
        <v>45</v>
      </c>
      <c r="C26" s="8"/>
      <c r="D26" s="8"/>
      <c r="E26" s="15"/>
      <c r="F26" s="15">
        <v>0</v>
      </c>
      <c r="G26" s="19"/>
      <c r="L26" s="4"/>
      <c r="N26" s="4"/>
      <c r="P26" s="4"/>
    </row>
    <row r="27" spans="1:16" ht="24" thickBot="1" x14ac:dyDescent="0.4">
      <c r="A27" s="8"/>
      <c r="B27" s="12" t="s">
        <v>16</v>
      </c>
      <c r="C27" s="8"/>
      <c r="D27" s="8"/>
      <c r="E27" s="20">
        <f>+E20+E21+E22+E25</f>
        <v>958552471.99000013</v>
      </c>
      <c r="F27" s="21">
        <f>SUM(F20:F26)</f>
        <v>30465547.859999999</v>
      </c>
      <c r="G27" s="27"/>
      <c r="L27" s="4"/>
      <c r="N27" s="4"/>
      <c r="P27" s="4"/>
    </row>
    <row r="28" spans="1:16" ht="11.25" customHeight="1" thickTop="1" x14ac:dyDescent="0.35">
      <c r="A28" s="8"/>
      <c r="B28" s="12"/>
      <c r="C28" s="8"/>
      <c r="D28" s="8"/>
      <c r="E28" s="21"/>
      <c r="F28" s="21"/>
      <c r="G28" s="23"/>
      <c r="L28" s="4"/>
      <c r="P28" s="4"/>
    </row>
    <row r="29" spans="1:16" ht="24" thickBot="1" x14ac:dyDescent="0.4">
      <c r="A29" s="8"/>
      <c r="B29" s="12" t="s">
        <v>17</v>
      </c>
      <c r="C29" s="8"/>
      <c r="D29" s="8"/>
      <c r="E29" s="20">
        <f>+E17+E27</f>
        <v>1060325486.8200002</v>
      </c>
      <c r="F29" s="21">
        <f>+F17+F27</f>
        <v>1051936668.4</v>
      </c>
      <c r="G29" s="28"/>
      <c r="L29" s="4"/>
      <c r="P29" s="4"/>
    </row>
    <row r="30" spans="1:16" ht="14.25" customHeight="1" thickTop="1" x14ac:dyDescent="0.35">
      <c r="A30" s="8"/>
      <c r="B30" s="8"/>
      <c r="C30" s="8"/>
      <c r="D30" s="8"/>
      <c r="E30" s="15"/>
      <c r="F30" s="15"/>
      <c r="G30" s="23"/>
      <c r="L30" s="4"/>
      <c r="P30" s="4"/>
    </row>
    <row r="31" spans="1:16" ht="23.25" x14ac:dyDescent="0.35">
      <c r="A31" s="8"/>
      <c r="B31" s="12" t="s">
        <v>18</v>
      </c>
      <c r="C31" s="8"/>
      <c r="D31" s="8"/>
      <c r="E31" s="15"/>
      <c r="F31" s="15"/>
      <c r="G31" s="23"/>
      <c r="L31" s="4"/>
      <c r="P31" s="4"/>
    </row>
    <row r="32" spans="1:16" ht="23.25" customHeight="1" x14ac:dyDescent="0.35">
      <c r="A32" s="8"/>
      <c r="B32" s="12"/>
      <c r="C32" s="8"/>
      <c r="D32" s="8"/>
      <c r="E32" s="15"/>
      <c r="F32" s="15"/>
      <c r="G32" s="23"/>
      <c r="L32" s="4"/>
      <c r="P32" s="4"/>
    </row>
    <row r="33" spans="1:19" ht="23.25" x14ac:dyDescent="0.35">
      <c r="A33" s="8"/>
      <c r="B33" s="12" t="s">
        <v>19</v>
      </c>
      <c r="C33" s="12"/>
      <c r="D33" s="8"/>
      <c r="E33" s="15"/>
      <c r="F33" s="15"/>
      <c r="G33" s="23"/>
      <c r="P33" s="4"/>
    </row>
    <row r="34" spans="1:19" ht="23.25" x14ac:dyDescent="0.35">
      <c r="A34" s="8"/>
      <c r="B34" s="12" t="s">
        <v>53</v>
      </c>
      <c r="C34" s="12" t="s">
        <v>22</v>
      </c>
      <c r="D34" s="8"/>
      <c r="E34" s="15"/>
      <c r="F34" s="15">
        <v>31468942.100000001</v>
      </c>
      <c r="G34" s="23"/>
      <c r="L34" s="4"/>
      <c r="P34" s="4"/>
    </row>
    <row r="35" spans="1:19" ht="23.25" x14ac:dyDescent="0.35">
      <c r="A35" s="8"/>
      <c r="B35" s="8" t="s">
        <v>52</v>
      </c>
      <c r="C35" s="12"/>
      <c r="D35" s="8"/>
      <c r="E35" s="15">
        <v>11958601.84</v>
      </c>
      <c r="F35" s="15"/>
      <c r="G35" s="29"/>
      <c r="I35" s="56"/>
    </row>
    <row r="36" spans="1:19" ht="23.25" x14ac:dyDescent="0.35">
      <c r="A36" s="8"/>
      <c r="B36" s="8" t="s">
        <v>65</v>
      </c>
      <c r="C36" s="12" t="s">
        <v>22</v>
      </c>
      <c r="D36" s="8"/>
      <c r="E36" s="15">
        <f>39000+109671.48</f>
        <v>148671.47999999998</v>
      </c>
      <c r="F36" s="15"/>
      <c r="G36" s="29"/>
      <c r="P36" s="4"/>
      <c r="S36" s="4"/>
    </row>
    <row r="37" spans="1:19" ht="18.75" hidden="1" customHeight="1" x14ac:dyDescent="0.35">
      <c r="A37" s="8"/>
      <c r="B37" s="8" t="s">
        <v>55</v>
      </c>
      <c r="C37" s="12"/>
      <c r="D37" s="8"/>
      <c r="E37" s="15"/>
      <c r="F37" s="15"/>
      <c r="G37" s="23"/>
    </row>
    <row r="38" spans="1:19" ht="18.75" hidden="1" customHeight="1" x14ac:dyDescent="0.35">
      <c r="A38" s="8"/>
      <c r="B38" s="8" t="s">
        <v>44</v>
      </c>
      <c r="C38" s="12"/>
      <c r="D38" s="8"/>
      <c r="E38" s="15"/>
      <c r="F38" s="15"/>
      <c r="G38" s="23"/>
      <c r="L38" s="4"/>
      <c r="Q38" s="4"/>
    </row>
    <row r="39" spans="1:19" ht="18.75" hidden="1" customHeight="1" x14ac:dyDescent="0.35">
      <c r="A39" s="8"/>
      <c r="B39" s="8" t="s">
        <v>43</v>
      </c>
      <c r="C39" s="12"/>
      <c r="D39" s="8"/>
      <c r="E39" s="15"/>
      <c r="F39" s="15"/>
      <c r="G39" s="23"/>
      <c r="L39" s="4"/>
      <c r="Q39" s="4"/>
    </row>
    <row r="40" spans="1:19" ht="18.75" hidden="1" customHeight="1" x14ac:dyDescent="0.35">
      <c r="A40" s="8"/>
      <c r="B40" s="8" t="s">
        <v>20</v>
      </c>
      <c r="C40" s="12"/>
      <c r="D40" s="8"/>
      <c r="E40" s="15"/>
      <c r="F40" s="15"/>
      <c r="G40" s="23"/>
      <c r="L40" s="4"/>
      <c r="Q40" s="4"/>
    </row>
    <row r="41" spans="1:19" ht="18.75" hidden="1" customHeight="1" x14ac:dyDescent="0.35">
      <c r="A41" s="8"/>
      <c r="B41" s="8" t="s">
        <v>42</v>
      </c>
      <c r="C41" s="12"/>
      <c r="D41" s="8"/>
      <c r="E41" s="31"/>
      <c r="F41" s="15"/>
      <c r="G41" s="23"/>
      <c r="L41" s="4"/>
      <c r="Q41" s="4"/>
    </row>
    <row r="42" spans="1:19" ht="18.75" customHeight="1" x14ac:dyDescent="0.35">
      <c r="A42" s="8"/>
      <c r="B42" s="8" t="s">
        <v>62</v>
      </c>
      <c r="C42" s="12"/>
      <c r="D42" s="8"/>
      <c r="E42" s="31">
        <v>8913452.2699999996</v>
      </c>
      <c r="F42" s="15"/>
      <c r="G42" s="45"/>
      <c r="L42" s="4"/>
      <c r="Q42" s="4"/>
    </row>
    <row r="43" spans="1:19" ht="21.75" customHeight="1" x14ac:dyDescent="0.35">
      <c r="A43" s="8"/>
      <c r="B43" s="8" t="s">
        <v>61</v>
      </c>
      <c r="C43" s="12"/>
      <c r="D43" s="8"/>
      <c r="E43" s="31">
        <v>1740236</v>
      </c>
      <c r="F43" s="15"/>
      <c r="G43" s="45"/>
      <c r="I43" s="4"/>
      <c r="L43" s="4"/>
      <c r="Q43" s="4"/>
    </row>
    <row r="44" spans="1:19" ht="23.25" x14ac:dyDescent="0.35">
      <c r="A44" s="8"/>
      <c r="B44" s="12" t="s">
        <v>57</v>
      </c>
      <c r="C44" s="12"/>
      <c r="D44" s="8"/>
      <c r="E44" s="32">
        <f>SUM(E35:E43)</f>
        <v>22760961.59</v>
      </c>
      <c r="F44" s="15"/>
      <c r="G44" s="28"/>
      <c r="L44" s="4"/>
      <c r="Q44" s="4"/>
    </row>
    <row r="45" spans="1:19" ht="23.25" x14ac:dyDescent="0.35">
      <c r="A45" s="8"/>
      <c r="B45" s="8"/>
      <c r="C45" s="12"/>
      <c r="D45" s="8"/>
      <c r="E45" s="15"/>
      <c r="F45" s="15"/>
      <c r="G45" s="23"/>
      <c r="L45" s="4"/>
      <c r="Q45" s="4"/>
    </row>
    <row r="46" spans="1:19" ht="23.25" x14ac:dyDescent="0.35">
      <c r="A46" s="8"/>
      <c r="B46" s="12" t="s">
        <v>24</v>
      </c>
      <c r="C46" s="12" t="s">
        <v>23</v>
      </c>
      <c r="D46" s="8"/>
      <c r="E46" s="15"/>
      <c r="F46" s="15">
        <v>0</v>
      </c>
      <c r="G46" s="23"/>
      <c r="Q46" s="4"/>
    </row>
    <row r="47" spans="1:19" ht="23.25" x14ac:dyDescent="0.35">
      <c r="A47" s="8"/>
      <c r="B47" s="33" t="s">
        <v>63</v>
      </c>
      <c r="C47" s="12"/>
      <c r="D47" s="8"/>
      <c r="E47" s="15"/>
      <c r="F47" s="15"/>
      <c r="G47" s="45"/>
      <c r="I47" s="4"/>
      <c r="L47" s="4"/>
    </row>
    <row r="48" spans="1:19" ht="23.25" x14ac:dyDescent="0.35">
      <c r="A48" s="8"/>
      <c r="B48" s="8" t="s">
        <v>52</v>
      </c>
      <c r="C48" s="12"/>
      <c r="D48" s="8"/>
      <c r="E48" s="15">
        <v>128573.34</v>
      </c>
      <c r="F48" s="15"/>
      <c r="G48" s="34"/>
    </row>
    <row r="49" spans="1:14" s="1" customFormat="1" ht="18.75" hidden="1" customHeight="1" x14ac:dyDescent="0.35">
      <c r="A49" s="8"/>
      <c r="B49" s="8" t="s">
        <v>54</v>
      </c>
      <c r="C49" s="12"/>
      <c r="D49" s="8"/>
      <c r="E49" s="15"/>
      <c r="F49" s="15"/>
      <c r="G49" s="35"/>
      <c r="H49" s="3"/>
      <c r="J49" s="3"/>
      <c r="K49" s="3"/>
    </row>
    <row r="50" spans="1:14" s="1" customFormat="1" ht="18.75" customHeight="1" x14ac:dyDescent="0.35">
      <c r="A50" s="8"/>
      <c r="B50" s="8" t="s">
        <v>64</v>
      </c>
      <c r="C50" s="12"/>
      <c r="D50" s="8"/>
      <c r="E50" s="15">
        <v>25545000</v>
      </c>
      <c r="F50" s="15"/>
      <c r="G50" s="34"/>
      <c r="H50" s="3"/>
      <c r="J50" s="3"/>
      <c r="K50" s="3"/>
    </row>
    <row r="51" spans="1:14" s="1" customFormat="1" ht="23.25" x14ac:dyDescent="0.35">
      <c r="A51" s="8"/>
      <c r="B51" s="8" t="s">
        <v>55</v>
      </c>
      <c r="C51" s="12"/>
      <c r="D51" s="8"/>
      <c r="E51" s="30">
        <v>25034362.34</v>
      </c>
      <c r="F51" s="15"/>
      <c r="G51" s="36"/>
      <c r="H51" s="3"/>
      <c r="I51" s="4"/>
      <c r="J51" s="3"/>
      <c r="K51" s="3"/>
    </row>
    <row r="52" spans="1:14" s="1" customFormat="1" ht="23.25" customHeight="1" x14ac:dyDescent="0.35">
      <c r="A52" s="8"/>
      <c r="B52" s="33" t="s">
        <v>58</v>
      </c>
      <c r="C52" s="12"/>
      <c r="D52" s="8"/>
      <c r="E52" s="32">
        <f>+E48+E51+E50</f>
        <v>50707935.68</v>
      </c>
      <c r="F52" s="15"/>
      <c r="G52" s="49"/>
      <c r="H52" s="3"/>
      <c r="I52" s="4"/>
      <c r="J52" s="3"/>
      <c r="K52" s="3"/>
    </row>
    <row r="53" spans="1:14" s="1" customFormat="1" ht="23.25" hidden="1" x14ac:dyDescent="0.35">
      <c r="A53" s="8"/>
      <c r="B53" s="37"/>
      <c r="C53" s="12"/>
      <c r="D53" s="8"/>
      <c r="E53" s="15"/>
      <c r="F53" s="15"/>
      <c r="G53" s="35"/>
      <c r="H53" s="3"/>
      <c r="J53" s="3"/>
      <c r="K53" s="3"/>
    </row>
    <row r="54" spans="1:14" s="1" customFormat="1" ht="18.75" hidden="1" customHeight="1" x14ac:dyDescent="0.35">
      <c r="A54" s="8"/>
      <c r="B54" s="8" t="s">
        <v>34</v>
      </c>
      <c r="C54" s="12" t="s">
        <v>25</v>
      </c>
      <c r="D54" s="8"/>
      <c r="E54" s="15">
        <v>0</v>
      </c>
      <c r="F54" s="15">
        <v>0</v>
      </c>
      <c r="G54" s="35"/>
      <c r="H54" s="3"/>
      <c r="J54" s="3"/>
      <c r="K54" s="3"/>
    </row>
    <row r="55" spans="1:14" s="1" customFormat="1" ht="18.75" hidden="1" customHeight="1" x14ac:dyDescent="0.35">
      <c r="A55" s="8"/>
      <c r="B55" s="8" t="s">
        <v>41</v>
      </c>
      <c r="C55" s="12" t="s">
        <v>33</v>
      </c>
      <c r="D55" s="8"/>
      <c r="E55" s="15">
        <v>0</v>
      </c>
      <c r="F55" s="15">
        <v>0</v>
      </c>
      <c r="G55" s="35"/>
      <c r="H55" s="3"/>
      <c r="J55" s="3"/>
      <c r="K55" s="3"/>
    </row>
    <row r="56" spans="1:14" s="1" customFormat="1" ht="18.75" hidden="1" customHeight="1" x14ac:dyDescent="0.35">
      <c r="A56" s="8"/>
      <c r="B56" s="8" t="s">
        <v>40</v>
      </c>
      <c r="C56" s="12" t="s">
        <v>35</v>
      </c>
      <c r="D56" s="8"/>
      <c r="E56" s="15">
        <v>0</v>
      </c>
      <c r="F56" s="15">
        <v>0</v>
      </c>
      <c r="G56" s="35"/>
      <c r="H56" s="3"/>
      <c r="J56" s="3"/>
      <c r="K56" s="3"/>
    </row>
    <row r="57" spans="1:14" s="1" customFormat="1" ht="18.75" hidden="1" customHeight="1" x14ac:dyDescent="0.35">
      <c r="A57" s="8"/>
      <c r="B57" s="8" t="s">
        <v>39</v>
      </c>
      <c r="C57" s="8"/>
      <c r="D57" s="8"/>
      <c r="E57" s="15">
        <v>0</v>
      </c>
      <c r="F57" s="15">
        <v>0</v>
      </c>
      <c r="G57" s="35"/>
      <c r="H57" s="3"/>
      <c r="J57" s="3"/>
      <c r="K57" s="3"/>
    </row>
    <row r="58" spans="1:14" s="1" customFormat="1" ht="18.75" hidden="1" customHeight="1" x14ac:dyDescent="0.35">
      <c r="A58" s="8"/>
      <c r="B58" s="37"/>
      <c r="C58" s="8"/>
      <c r="D58" s="8"/>
      <c r="E58" s="32">
        <f>SUM(E54:E57)</f>
        <v>0</v>
      </c>
      <c r="F58" s="21">
        <f>SUM(F54:F57)</f>
        <v>0</v>
      </c>
      <c r="G58" s="35"/>
      <c r="H58" s="3"/>
      <c r="J58" s="3"/>
      <c r="K58" s="3"/>
    </row>
    <row r="59" spans="1:14" s="1" customFormat="1" ht="23.25" x14ac:dyDescent="0.35">
      <c r="A59" s="8"/>
      <c r="B59" s="8"/>
      <c r="C59" s="8"/>
      <c r="D59" s="8"/>
      <c r="E59" s="15"/>
      <c r="F59" s="15"/>
      <c r="G59" s="34"/>
      <c r="H59" s="3"/>
      <c r="J59" s="3"/>
      <c r="K59" s="3"/>
    </row>
    <row r="60" spans="1:14" s="1" customFormat="1" ht="24" thickBot="1" x14ac:dyDescent="0.4">
      <c r="A60" s="8"/>
      <c r="B60" s="12" t="s">
        <v>26</v>
      </c>
      <c r="C60" s="8"/>
      <c r="D60" s="8"/>
      <c r="E60" s="20">
        <f>+E44+E52</f>
        <v>73468897.269999996</v>
      </c>
      <c r="F60" s="21" t="e">
        <f>+#REF!+F58</f>
        <v>#REF!</v>
      </c>
      <c r="G60" s="49"/>
      <c r="H60" s="3"/>
      <c r="I60" s="4"/>
      <c r="J60" s="3"/>
      <c r="K60" s="3"/>
    </row>
    <row r="61" spans="1:14" s="1" customFormat="1" ht="21.75" customHeight="1" thickTop="1" x14ac:dyDescent="0.35">
      <c r="A61" s="8"/>
      <c r="B61" s="8"/>
      <c r="C61" s="12"/>
      <c r="D61" s="8"/>
      <c r="E61" s="15"/>
      <c r="F61" s="15"/>
      <c r="G61" s="45"/>
      <c r="H61" s="3"/>
      <c r="J61" s="3"/>
      <c r="K61" s="3"/>
    </row>
    <row r="62" spans="1:14" s="1" customFormat="1" ht="23.25" x14ac:dyDescent="0.35">
      <c r="A62" s="8"/>
      <c r="B62" s="12" t="s">
        <v>50</v>
      </c>
      <c r="C62" s="8"/>
      <c r="D62" s="8"/>
      <c r="E62" s="15"/>
      <c r="F62" s="15"/>
      <c r="G62" s="45"/>
      <c r="H62" s="3"/>
      <c r="J62" s="3"/>
      <c r="K62" s="3"/>
    </row>
    <row r="63" spans="1:14" s="1" customFormat="1" ht="23.25" x14ac:dyDescent="0.35">
      <c r="A63" s="8"/>
      <c r="B63" s="12"/>
      <c r="C63" s="8"/>
      <c r="D63" s="8"/>
      <c r="E63" s="38"/>
      <c r="F63" s="15"/>
      <c r="G63" s="23"/>
      <c r="H63" s="3"/>
      <c r="I63" s="5"/>
      <c r="J63" s="3"/>
      <c r="K63" s="3"/>
    </row>
    <row r="64" spans="1:14" s="1" customFormat="1" ht="23.25" x14ac:dyDescent="0.35">
      <c r="A64" s="8"/>
      <c r="B64" s="8" t="s">
        <v>36</v>
      </c>
      <c r="C64" s="8"/>
      <c r="D64" s="8"/>
      <c r="E64" s="39">
        <f>+E29-E60</f>
        <v>986856589.55000019</v>
      </c>
      <c r="F64" s="15">
        <v>1020467726.3</v>
      </c>
      <c r="G64" s="22"/>
      <c r="H64" s="3"/>
      <c r="I64" s="4"/>
      <c r="J64" s="3"/>
      <c r="K64" s="3"/>
      <c r="N64" s="3"/>
    </row>
    <row r="65" spans="1:14" s="1" customFormat="1" ht="18.75" hidden="1" customHeight="1" x14ac:dyDescent="0.35">
      <c r="A65" s="8"/>
      <c r="B65" s="8" t="s">
        <v>27</v>
      </c>
      <c r="C65" s="8"/>
      <c r="D65" s="8"/>
      <c r="E65" s="38"/>
      <c r="F65" s="15">
        <v>0</v>
      </c>
      <c r="G65" s="18"/>
      <c r="H65" s="3"/>
      <c r="J65" s="3"/>
      <c r="K65" s="3"/>
      <c r="N65" s="3"/>
    </row>
    <row r="66" spans="1:14" s="1" customFormat="1" ht="18.75" hidden="1" customHeight="1" x14ac:dyDescent="0.35">
      <c r="A66" s="8"/>
      <c r="B66" s="8" t="s">
        <v>28</v>
      </c>
      <c r="C66" s="8"/>
      <c r="D66" s="8"/>
      <c r="E66" s="38"/>
      <c r="F66" s="15">
        <v>0</v>
      </c>
      <c r="G66" s="18"/>
      <c r="H66" s="3"/>
      <c r="J66" s="3"/>
      <c r="K66" s="3"/>
      <c r="N66" s="3"/>
    </row>
    <row r="67" spans="1:14" s="1" customFormat="1" ht="18.75" hidden="1" customHeight="1" x14ac:dyDescent="0.35">
      <c r="A67" s="8"/>
      <c r="B67" s="8" t="s">
        <v>38</v>
      </c>
      <c r="C67" s="8"/>
      <c r="D67" s="8"/>
      <c r="E67" s="38"/>
      <c r="F67" s="15">
        <v>0</v>
      </c>
      <c r="G67" s="18"/>
      <c r="H67" s="3"/>
      <c r="J67" s="3"/>
      <c r="K67" s="3"/>
      <c r="N67" s="3"/>
    </row>
    <row r="68" spans="1:14" s="1" customFormat="1" ht="24" thickBot="1" x14ac:dyDescent="0.4">
      <c r="A68" s="8"/>
      <c r="B68" s="12" t="s">
        <v>51</v>
      </c>
      <c r="C68" s="12"/>
      <c r="D68" s="8"/>
      <c r="E68" s="40">
        <f>+E64</f>
        <v>986856589.55000019</v>
      </c>
      <c r="F68" s="21">
        <f>SUM(F64:F67)</f>
        <v>1020467726.3</v>
      </c>
      <c r="G68" s="22"/>
      <c r="H68" s="3"/>
      <c r="J68" s="3"/>
      <c r="K68" s="3"/>
      <c r="N68" s="3"/>
    </row>
    <row r="69" spans="1:14" s="1" customFormat="1" ht="24" thickTop="1" x14ac:dyDescent="0.35">
      <c r="A69" s="8"/>
      <c r="B69" s="8"/>
      <c r="C69" s="8"/>
      <c r="D69" s="8"/>
      <c r="E69" s="39"/>
      <c r="F69" s="15"/>
      <c r="G69" s="18"/>
      <c r="H69" s="3"/>
      <c r="J69" s="3"/>
      <c r="K69" s="3"/>
      <c r="N69" s="3"/>
    </row>
    <row r="70" spans="1:14" s="1" customFormat="1" ht="24" thickBot="1" x14ac:dyDescent="0.4">
      <c r="A70" s="8"/>
      <c r="B70" s="12" t="s">
        <v>37</v>
      </c>
      <c r="C70" s="12"/>
      <c r="D70" s="8"/>
      <c r="E70" s="40">
        <f>+E60+E68</f>
        <v>1060325486.8200002</v>
      </c>
      <c r="F70" s="21" t="e">
        <f>+F60+F68</f>
        <v>#REF!</v>
      </c>
      <c r="G70" s="18"/>
      <c r="H70" s="3"/>
      <c r="J70" s="3"/>
      <c r="K70" s="3"/>
      <c r="N70" s="3"/>
    </row>
    <row r="71" spans="1:14" s="1" customFormat="1" ht="24" thickTop="1" x14ac:dyDescent="0.35">
      <c r="A71" s="8"/>
      <c r="B71" s="8"/>
      <c r="C71" s="8"/>
      <c r="D71" s="8"/>
      <c r="E71" s="41"/>
      <c r="F71" s="31"/>
      <c r="G71" s="42"/>
      <c r="H71" s="3"/>
      <c r="J71" s="3"/>
      <c r="K71" s="3"/>
      <c r="N71" s="3"/>
    </row>
    <row r="72" spans="1:14" s="1" customFormat="1" ht="23.25" hidden="1" x14ac:dyDescent="0.35">
      <c r="A72" s="8"/>
      <c r="B72" s="8"/>
      <c r="C72" s="8"/>
      <c r="D72" s="8"/>
      <c r="E72" s="43">
        <f>+E29-E70</f>
        <v>0</v>
      </c>
      <c r="F72" s="31"/>
      <c r="G72" s="8"/>
      <c r="H72" s="3"/>
      <c r="J72" s="3"/>
      <c r="K72" s="3"/>
      <c r="N72" s="3"/>
    </row>
    <row r="73" spans="1:14" s="1" customFormat="1" ht="23.25" hidden="1" x14ac:dyDescent="0.35">
      <c r="A73" s="8"/>
      <c r="B73" s="8"/>
      <c r="C73" s="8"/>
      <c r="D73" s="8"/>
      <c r="E73" s="43"/>
      <c r="F73" s="31"/>
      <c r="G73" s="8"/>
      <c r="H73" s="3"/>
      <c r="J73" s="3"/>
      <c r="K73" s="3"/>
      <c r="N73" s="3"/>
    </row>
    <row r="74" spans="1:14" s="1" customFormat="1" ht="23.25" x14ac:dyDescent="0.35">
      <c r="A74" s="8"/>
      <c r="B74" s="8"/>
      <c r="C74" s="8"/>
      <c r="D74" s="8"/>
      <c r="E74" s="48"/>
      <c r="F74" s="31"/>
      <c r="G74" s="8"/>
      <c r="H74" s="3"/>
      <c r="J74" s="3"/>
      <c r="K74" s="3"/>
      <c r="N74" s="3"/>
    </row>
    <row r="75" spans="1:14" s="1" customFormat="1" ht="23.25" x14ac:dyDescent="0.35">
      <c r="A75" s="8"/>
      <c r="B75" s="8"/>
      <c r="C75" s="8"/>
      <c r="D75" s="8"/>
      <c r="E75" s="31"/>
      <c r="F75" s="31"/>
      <c r="G75" s="8"/>
      <c r="H75" s="3"/>
      <c r="J75" s="3"/>
      <c r="K75" s="3"/>
      <c r="M75" s="4"/>
      <c r="N75" s="3"/>
    </row>
    <row r="76" spans="1:14" s="1" customFormat="1" ht="23.25" x14ac:dyDescent="0.35">
      <c r="A76" s="8"/>
      <c r="B76" s="44" t="s">
        <v>60</v>
      </c>
      <c r="C76" s="23"/>
      <c r="D76" s="23"/>
      <c r="E76" s="44" t="s">
        <v>59</v>
      </c>
      <c r="F76" s="45"/>
      <c r="G76" s="23"/>
      <c r="H76" s="3"/>
      <c r="J76" s="3"/>
      <c r="K76" s="3"/>
    </row>
    <row r="77" spans="1:14" s="1" customFormat="1" ht="23.25" x14ac:dyDescent="0.35">
      <c r="A77" s="37"/>
      <c r="B77" s="57" t="s">
        <v>69</v>
      </c>
      <c r="C77" s="57"/>
      <c r="D77" s="9"/>
      <c r="E77" s="9" t="s">
        <v>67</v>
      </c>
      <c r="F77" s="46"/>
      <c r="G77" s="23"/>
      <c r="H77" s="3"/>
      <c r="J77" s="3"/>
      <c r="K77" s="3"/>
    </row>
    <row r="78" spans="1:14" s="1" customFormat="1" ht="23.25" x14ac:dyDescent="0.35">
      <c r="A78" s="8"/>
      <c r="B78" s="57" t="s">
        <v>68</v>
      </c>
      <c r="C78" s="57"/>
      <c r="D78" s="23"/>
      <c r="E78" s="47" t="s">
        <v>70</v>
      </c>
      <c r="F78" s="46"/>
      <c r="G78" s="23"/>
      <c r="H78" s="3"/>
      <c r="J78" s="3"/>
      <c r="K78" s="3"/>
    </row>
    <row r="79" spans="1:14" s="1" customFormat="1" ht="23.25" x14ac:dyDescent="0.35">
      <c r="A79" s="8"/>
      <c r="B79" s="50"/>
      <c r="C79" s="50"/>
      <c r="D79" s="23"/>
      <c r="E79" s="47"/>
      <c r="F79" s="46"/>
      <c r="G79" s="23"/>
      <c r="H79" s="3"/>
      <c r="J79" s="3"/>
      <c r="K79" s="3"/>
    </row>
    <row r="80" spans="1:14" s="1" customFormat="1" ht="23.25" x14ac:dyDescent="0.35">
      <c r="A80" s="8"/>
      <c r="B80" s="23"/>
      <c r="C80" s="23"/>
      <c r="D80" s="23"/>
      <c r="E80" s="45"/>
      <c r="F80" s="45"/>
      <c r="G80" s="23"/>
      <c r="H80" s="3"/>
      <c r="J80" s="53"/>
      <c r="K80" s="3"/>
    </row>
    <row r="81" spans="1:27" s="1" customFormat="1" ht="20.25" x14ac:dyDescent="0.3">
      <c r="A81" s="6"/>
      <c r="B81" s="6"/>
      <c r="C81" s="6"/>
      <c r="D81" s="6"/>
      <c r="E81" s="6"/>
      <c r="F81" s="6"/>
      <c r="G81" s="6"/>
      <c r="H81" s="3"/>
      <c r="J81" s="54"/>
      <c r="K81" s="3"/>
    </row>
    <row r="82" spans="1:27" s="3" customFormat="1" ht="20.25" x14ac:dyDescent="0.3">
      <c r="A82" s="6"/>
      <c r="B82" s="6"/>
      <c r="C82" s="6"/>
      <c r="D82" s="6"/>
      <c r="E82" s="7"/>
      <c r="F82" s="6"/>
      <c r="G82" s="6"/>
      <c r="I82" s="1"/>
      <c r="J82" s="5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</sheetData>
  <mergeCells count="6">
    <mergeCell ref="B78:C78"/>
    <mergeCell ref="A4:G4"/>
    <mergeCell ref="A5:G5"/>
    <mergeCell ref="A6:G6"/>
    <mergeCell ref="A7:G7"/>
    <mergeCell ref="B77:C77"/>
  </mergeCells>
  <printOptions verticalCentered="1"/>
  <pageMargins left="0.92" right="0.98425196850393704" top="0.15748031496062992" bottom="0.31496062992125984" header="0.15748031496062992" footer="0.51181102362204722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BG-ENE 23 </vt:lpstr>
      <vt:lpstr>'BG-ENE 23 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Jasmín Suero</dc:creator>
  <cp:lastModifiedBy>Yndhira Neuman</cp:lastModifiedBy>
  <cp:lastPrinted>2023-02-14T13:49:10Z</cp:lastPrinted>
  <dcterms:created xsi:type="dcterms:W3CDTF">2019-06-05T14:57:17Z</dcterms:created>
  <dcterms:modified xsi:type="dcterms:W3CDTF">2023-02-15T12:44:24Z</dcterms:modified>
</cp:coreProperties>
</file>